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13_ncr:1_{A4D0CC29-C912-42D5-A983-C0F3CBBE9C3E}" xr6:coauthVersionLast="47" xr6:coauthVersionMax="47" xr10:uidLastSave="{00000000-0000-0000-0000-000000000000}"/>
  <bookViews>
    <workbookView xWindow="-120" yWindow="-120" windowWidth="29040" windowHeight="15720" xr2:uid="{1F163862-5FF3-440B-BBDA-A0E5E5ECC675}"/>
  </bookViews>
  <sheets>
    <sheet name="【提出】統計表 (手持ち・公表用)" sheetId="1" r:id="rId1"/>
  </sheets>
  <externalReferences>
    <externalReference r:id="rId2"/>
    <externalReference r:id="rId3"/>
  </externalReferences>
  <definedNames>
    <definedName name="_xlnm.Print_Area" localSheetId="0">'【提出】統計表 (手持ち・公表用)'!$A$1:$K$30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G12" i="1"/>
  <c r="H9" i="1"/>
  <c r="K8" i="1"/>
  <c r="B9" i="1"/>
  <c r="C9" i="1"/>
  <c r="J9" i="1"/>
  <c r="A11" i="1"/>
  <c r="A20" i="1" s="1"/>
  <c r="C12" i="1"/>
  <c r="F12" i="1"/>
  <c r="I12" i="1"/>
  <c r="J12" i="1"/>
  <c r="D12" i="1"/>
  <c r="E12" i="1"/>
  <c r="A16" i="1"/>
  <c r="B18" i="1"/>
  <c r="E18" i="1"/>
  <c r="A17" i="1"/>
  <c r="G18" i="1"/>
  <c r="H18" i="1"/>
  <c r="I17" i="1"/>
  <c r="C21" i="1"/>
  <c r="D21" i="1"/>
  <c r="F21" i="1"/>
  <c r="G21" i="1"/>
  <c r="H21" i="1"/>
  <c r="B21" i="1"/>
  <c r="A25" i="1"/>
  <c r="A26" i="1"/>
  <c r="A27" i="1"/>
  <c r="A30" i="1"/>
  <c r="I20" i="1" l="1"/>
  <c r="K11" i="1"/>
  <c r="A2" i="1"/>
  <c r="B26" i="1"/>
  <c r="B12" i="1"/>
  <c r="F9" i="1"/>
  <c r="E9" i="1"/>
  <c r="A29" i="1"/>
  <c r="F18" i="1"/>
  <c r="D9" i="1"/>
  <c r="I9" i="1"/>
  <c r="G9" i="1"/>
  <c r="D18" i="1"/>
  <c r="I16" i="1"/>
  <c r="H12" i="1"/>
  <c r="E21" i="1"/>
  <c r="C18" i="1"/>
  <c r="K7" i="1"/>
  <c r="B29" i="1" l="1"/>
  <c r="B25" i="1"/>
  <c r="K9" i="1"/>
  <c r="K12" i="1"/>
  <c r="I21" i="1"/>
  <c r="I18" i="1"/>
  <c r="B27" i="1" l="1"/>
  <c r="B30" i="1"/>
</calcChain>
</file>

<file path=xl/sharedStrings.xml><?xml version="1.0" encoding="utf-8"?>
<sst xmlns="http://schemas.openxmlformats.org/spreadsheetml/2006/main" count="36" uniqueCount="33">
  <si>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</si>
  <si>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</si>
  <si>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</si>
  <si>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元号</t>
    <rPh sb="0" eb="2">
      <t>ゲンゴウ</t>
    </rPh>
    <phoneticPr fontId="3"/>
  </si>
  <si>
    <t>県内</t>
  </si>
  <si>
    <t>福岡県</t>
  </si>
  <si>
    <t>その他九州</t>
  </si>
  <si>
    <t>四国</t>
  </si>
  <si>
    <t>中国</t>
  </si>
  <si>
    <t>近畿</t>
  </si>
  <si>
    <t>中部</t>
  </si>
  <si>
    <t>関東</t>
  </si>
  <si>
    <t>東北・北海道</t>
  </si>
  <si>
    <t>国内計</t>
  </si>
  <si>
    <t>年</t>
    <rPh sb="0" eb="1">
      <t>ネン</t>
    </rPh>
    <phoneticPr fontId="3"/>
  </si>
  <si>
    <t>月</t>
    <rPh sb="0" eb="1">
      <t>ツキ</t>
    </rPh>
    <phoneticPr fontId="3"/>
  </si>
  <si>
    <t>前年同月比</t>
  </si>
  <si>
    <t>前月比</t>
  </si>
  <si>
    <t>【国外】</t>
  </si>
  <si>
    <t>韓国</t>
  </si>
  <si>
    <t>香港</t>
  </si>
  <si>
    <t>台湾</t>
  </si>
  <si>
    <t>タイ</t>
  </si>
  <si>
    <t>その他アジア</t>
  </si>
  <si>
    <t>欧米豪その他</t>
  </si>
  <si>
    <t>外国小計</t>
  </si>
  <si>
    <t>【全体】</t>
    <rPh sb="1" eb="3">
      <t>ゼンタイ</t>
    </rPh>
    <phoneticPr fontId="5"/>
  </si>
  <si>
    <t>合計</t>
  </si>
  <si>
    <t>　　　　　　①調査対象施設は従業員数10人以上の全施設（189施設　令和6年1月時点）</t>
    <phoneticPr fontId="14"/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</si>
  <si>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</si>
  <si>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3"/>
  </si>
  <si>
    <t>令和６年１月（確報値）</t>
    <rPh sb="7" eb="9">
      <t>カクホウ</t>
    </rPh>
    <phoneticPr fontId="3"/>
  </si>
  <si>
    <t>令和５年１月（確報値）</t>
    <rPh sb="7" eb="9">
      <t>カクホウ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</si>
</sst>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&quot;＋ &quot;#,##0.0;&quot;▲ &quot;#,##0.0"/>
    <numFmt numFmtId="178" formatCode="#,##0.0;&quot;▲ &quot;#,##0.0"/>
    <numFmt numFmtId="179" formatCode="#,##0.0;[Red]\-#,##0.0"/>
    <numFmt numFmtId="180" formatCode="#,##0.00_);[Red]\(#,##0.00\)"/>
    <numFmt numFmtId="181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HGSｺﾞｼｯｸM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0" xfId="0" applyFont="1" applyAlignment="1">
      <alignment horizontal="right" vertical="center" indent="1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0" applyNumberFormat="1" applyFont="1" applyBorder="1">
      <alignment vertical="center"/>
    </xf>
    <xf numFmtId="3" fontId="2" fillId="0" borderId="0" xfId="0" applyNumberFormat="1" applyFont="1">
      <alignment vertical="center"/>
    </xf>
    <xf numFmtId="38" fontId="2" fillId="0" borderId="0" xfId="4" applyFont="1" applyFill="1" applyBorder="1">
      <alignment vertical="center"/>
    </xf>
    <xf numFmtId="3" fontId="2" fillId="0" borderId="0" xfId="3" applyNumberFormat="1" applyFont="1">
      <alignment vertical="center"/>
    </xf>
    <xf numFmtId="38" fontId="2" fillId="0" borderId="0" xfId="3" applyNumberFormat="1" applyFont="1">
      <alignment vertical="center"/>
    </xf>
    <xf numFmtId="0" fontId="4" fillId="0" borderId="0" xfId="0" applyFont="1" applyAlignment="1">
      <alignment horizontal="right" vertical="center" shrinkToFit="1"/>
    </xf>
    <xf numFmtId="177" fontId="4" fillId="0" borderId="3" xfId="5" applyNumberFormat="1" applyFont="1" applyFill="1" applyBorder="1" applyAlignment="1">
      <alignment horizontal="center" vertical="center" shrinkToFit="1"/>
    </xf>
    <xf numFmtId="10" fontId="2" fillId="0" borderId="0" xfId="0" applyNumberFormat="1" applyFont="1">
      <alignment vertical="center"/>
    </xf>
    <xf numFmtId="10" fontId="2" fillId="0" borderId="0" xfId="3" applyNumberFormat="1" applyFont="1">
      <alignment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6" xfId="0" applyFont="1" applyBorder="1">
      <alignment vertical="center"/>
    </xf>
    <xf numFmtId="177" fontId="4" fillId="0" borderId="2" xfId="5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3" applyFont="1" applyAlignment="1">
      <alignment horizontal="right" vertical="center" indent="1" shrinkToFit="1"/>
    </xf>
    <xf numFmtId="176" fontId="9" fillId="0" borderId="2" xfId="6" applyNumberFormat="1" applyFont="1" applyFill="1" applyBorder="1" applyAlignment="1" applyProtection="1">
      <alignment horizontal="right" vertical="center"/>
      <protection locked="0"/>
    </xf>
    <xf numFmtId="176" fontId="9" fillId="0" borderId="2" xfId="6" applyNumberFormat="1" applyFont="1" applyFill="1" applyBorder="1" applyProtection="1">
      <alignment vertical="center"/>
      <protection locked="0"/>
    </xf>
    <xf numFmtId="176" fontId="9" fillId="0" borderId="0" xfId="0" applyNumberFormat="1" applyFont="1">
      <alignment vertical="center"/>
    </xf>
    <xf numFmtId="9" fontId="9" fillId="0" borderId="0" xfId="2" applyFont="1" applyFill="1" applyBorder="1" applyAlignment="1" applyProtection="1">
      <alignment horizontal="right" vertical="center"/>
    </xf>
    <xf numFmtId="176" fontId="9" fillId="0" borderId="0" xfId="6" applyNumberFormat="1" applyFont="1" applyFill="1" applyBorder="1" applyAlignment="1" applyProtection="1">
      <alignment horizontal="right" vertical="center"/>
    </xf>
    <xf numFmtId="177" fontId="4" fillId="0" borderId="0" xfId="5" applyNumberFormat="1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178" fontId="4" fillId="0" borderId="0" xfId="5" applyNumberFormat="1" applyFont="1" applyBorder="1" applyAlignment="1">
      <alignment horizontal="right" vertical="center" indent="1"/>
    </xf>
    <xf numFmtId="178" fontId="9" fillId="0" borderId="0" xfId="5" applyNumberFormat="1" applyFont="1" applyBorder="1" applyAlignment="1">
      <alignment vertical="center"/>
    </xf>
    <xf numFmtId="179" fontId="9" fillId="0" borderId="0" xfId="1" applyNumberFormat="1" applyFont="1">
      <alignment vertical="center"/>
    </xf>
    <xf numFmtId="180" fontId="2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38" fontId="13" fillId="0" borderId="0" xfId="3" applyNumberFormat="1" applyFont="1">
      <alignment vertical="center"/>
    </xf>
    <xf numFmtId="0" fontId="13" fillId="0" borderId="0" xfId="3" applyFo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8" xfId="3" applyFont="1" applyBorder="1">
      <alignment vertical="center"/>
    </xf>
    <xf numFmtId="0" fontId="2" fillId="0" borderId="8" xfId="0" applyFont="1" applyBorder="1">
      <alignment vertical="center"/>
    </xf>
    <xf numFmtId="176" fontId="9" fillId="0" borderId="2" xfId="3" applyNumberFormat="1" applyFont="1" applyBorder="1">
      <alignment vertical="center"/>
    </xf>
    <xf numFmtId="181" fontId="9" fillId="0" borderId="2" xfId="0" applyNumberFormat="1" applyFont="1" applyBorder="1">
      <alignment vertical="center"/>
    </xf>
    <xf numFmtId="0" fontId="7" fillId="0" borderId="0" xfId="3" applyFont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8">
    <cellStyle name="パーセント" xfId="2" builtinId="5"/>
    <cellStyle name="パーセント 2" xfId="5" xr:uid="{406FD224-5F53-448A-951E-5499CC144197}"/>
    <cellStyle name="桁区切り" xfId="1" builtinId="6"/>
    <cellStyle name="桁区切り 2" xfId="7" xr:uid="{E8785B4F-FCCC-4C50-88AF-BFE4914009C7}"/>
    <cellStyle name="桁区切り 3" xfId="4" xr:uid="{1C4B13BD-E1B0-4C60-9927-457BD982100F}"/>
    <cellStyle name="桁区切り 5" xfId="6" xr:uid="{E4D31661-457F-4C54-B5F8-A8C454610F72}"/>
    <cellStyle name="標準" xfId="0" builtinId="0"/>
    <cellStyle name="標準 2" xfId="3" xr:uid="{A7C12C4C-6C9B-4970-A84E-3D437CB92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218761</xdr:colOff>
      <xdr:row>9</xdr:row>
      <xdr:rowOff>0</xdr:rowOff>
    </xdr:from>
    <xdr:ext cx="2465355" cy="8147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0F4C5-FE5E-4FC0-8EA0-6EBACAFACEC7}"/>
            </a:ext>
          </a:extLst>
        </xdr:cNvPr>
        <xdr:cNvSpPr txBox="1"/>
      </xdr:nvSpPr>
      <xdr:spPr>
        <a:xfrm>
          <a:off x="12744136" y="2743200"/>
          <a:ext cx="2465355" cy="8147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観光統計システム「統計表」から</a:t>
          </a:r>
          <a:endParaRPr kumimoji="1" lang="en-US" altLang="ja-JP" sz="1100"/>
        </a:p>
        <a:p>
          <a:r>
            <a:rPr kumimoji="1" lang="ja-JP" altLang="en-US" sz="1100"/>
            <a:t>色付きセルの値を</a:t>
          </a:r>
          <a:endParaRPr kumimoji="1" lang="en-US" altLang="ja-JP" sz="1100"/>
        </a:p>
        <a:p>
          <a:r>
            <a:rPr kumimoji="1" lang="ja-JP" altLang="en-US" sz="1100"/>
            <a:t>「コピー＆（右クリック）値のみペースト」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S14170_&#35251;&#20809;&#23616;\&#24120;&#29992;_&#31807;&#20874;\02_&#35251;&#20809;&#32113;&#35336;\1_&#22823;&#20998;&#30476;&#35251;&#20809;&#32113;&#35336;\&#65297;_&#23450;&#20363;&#37096;&#38263;&#20250;&#35696;&#36039;&#26009;\R6&#24180;\R6.1&#26376;&#37096;&#38263;&#20250;&#35696;&#36039;&#26009;\R6.1&#35251;&#20809;&#32113;&#35336;(&#25163;&#25345;&#12385;)_060209.xlsx" TargetMode="External"/><Relationship Id="rId1" Type="http://schemas.openxmlformats.org/officeDocument/2006/relationships/externalLinkPath" Target="file:///R:\S14170_&#35251;&#20809;&#23616;\&#24120;&#29992;_&#31807;&#20874;\02_&#35251;&#20809;&#32113;&#35336;\1_&#22823;&#20998;&#30476;&#35251;&#20809;&#32113;&#35336;\&#65297;_&#23450;&#20363;&#37096;&#38263;&#20250;&#35696;&#36039;&#26009;\R6&#24180;\R6.1&#26376;&#37096;&#38263;&#20250;&#35696;&#36039;&#26009;\R6.1&#35251;&#20809;&#32113;&#35336;(&#25163;&#25345;&#12385;)_06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"/>
      <sheetName val="【提出】グラフ"/>
      <sheetName val="【手持ち】グラフ"/>
      <sheetName val="【提出】統計表 (手持ち) (戦略国)"/>
      <sheetName val="【提出】統計表 (手持ち・公表用)"/>
      <sheetName val="【提出】統計表 (2)"/>
      <sheetName val="【提出】統計表 (手持ち・公表用) 【参考 H30入り】"/>
      <sheetName val="【提出】地域別宿泊客数(手持ち)"/>
      <sheetName val="【作業用】グラフ用"/>
      <sheetName val="【提出】観光施設調査 (手持ち)"/>
      <sheetName val="【提出】観光施設調査 (手持ち) 対R1"/>
      <sheetName val="【作業用】変換用"/>
    </sheetNames>
    <sheetDataSet>
      <sheetData sheetId="0"/>
      <sheetData sheetId="1">
        <row r="4">
          <cell r="BJ4" t="str">
            <v>令和</v>
          </cell>
        </row>
      </sheetData>
      <sheetData sheetId="2"/>
      <sheetData sheetId="3">
        <row r="14">
          <cell r="A14" t="str">
            <v>令和５年1２月（速報値）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BC68-F359-4DBF-8D5B-3719D6063138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B16" sqref="B16:I16"/>
    </sheetView>
  </sheetViews>
  <sheetFormatPr defaultColWidth="9" defaultRowHeight="13.5" x14ac:dyDescent="0.4"/>
  <cols>
    <col min="1" max="1" width="28.125" style="4" bestFit="1" customWidth="1"/>
    <col min="2" max="11" width="13.25" style="4" customWidth="1"/>
    <col min="12" max="13" width="3.75" style="4" customWidth="1"/>
    <col min="14" max="20" width="5.5" style="4" customWidth="1"/>
    <col min="21" max="23" width="11.125" style="4" bestFit="1" customWidth="1"/>
    <col min="24" max="24" width="9.875" style="4" bestFit="1" customWidth="1"/>
    <col min="25" max="25" width="7.75" style="4" bestFit="1" customWidth="1"/>
    <col min="26" max="26" width="10.75" style="4" bestFit="1" customWidth="1"/>
    <col min="27" max="16384" width="9" style="4"/>
  </cols>
  <sheetData>
    <row r="1" spans="1:28" ht="14.25" x14ac:dyDescent="0.4">
      <c r="A1" s="1"/>
      <c r="B1" s="1"/>
      <c r="C1" s="1"/>
      <c r="D1" s="1"/>
      <c r="E1" s="1"/>
      <c r="F1" s="1"/>
      <c r="G1" s="1"/>
      <c r="H1" s="1"/>
      <c r="I1" s="60" t="s">
        <v>0</v>
      </c>
      <c r="J1" s="60"/>
      <c r="K1" s="60"/>
      <c r="L1" s="1"/>
      <c r="M1" s="1"/>
      <c r="N1" s="1"/>
      <c r="O1" s="1"/>
      <c r="P1" s="3"/>
      <c r="R1" s="1"/>
      <c r="S1" s="1"/>
      <c r="T1" s="3"/>
    </row>
    <row r="2" spans="1:28" s="5" customFormat="1" ht="16.5" customHeight="1" x14ac:dyDescent="0.4">
      <c r="A2" s="56" t="str">
        <f>P5&amp;DBCS(P6)&amp;"年"&amp;DBCS(P7)&amp;"月　発地別延べ宿泊者数割合"</f>
        <v>令和６年１月　発地別延べ宿泊者数割合</v>
      </c>
      <c r="R2" s="6"/>
    </row>
    <row r="3" spans="1:28" s="5" customFormat="1" ht="16.5" x14ac:dyDescent="0.4"/>
    <row r="4" spans="1:28" ht="6" customHeight="1" x14ac:dyDescent="0.4">
      <c r="A4" s="7"/>
      <c r="B4" s="8"/>
      <c r="C4" s="8"/>
      <c r="D4" s="8"/>
      <c r="E4" s="8"/>
      <c r="F4" s="8"/>
      <c r="G4" s="8"/>
      <c r="H4" s="1"/>
      <c r="I4" s="9"/>
      <c r="J4" s="9"/>
      <c r="K4" s="8"/>
      <c r="L4" s="1"/>
      <c r="M4" s="1"/>
    </row>
    <row r="5" spans="1:28" ht="24" customHeight="1" x14ac:dyDescent="0.4">
      <c r="A5" s="7" t="s">
        <v>1</v>
      </c>
      <c r="B5" s="8"/>
      <c r="C5" s="8"/>
      <c r="D5" s="8"/>
      <c r="E5" s="8"/>
      <c r="F5" s="8"/>
      <c r="G5" s="8"/>
      <c r="H5" s="8"/>
      <c r="I5" s="8"/>
      <c r="J5" s="61" t="s">
        <v>2</v>
      </c>
      <c r="K5" s="61"/>
      <c r="L5" s="1"/>
      <c r="M5" s="1"/>
      <c r="N5" s="1"/>
      <c r="O5" s="1" t="s">
        <v>3</v>
      </c>
      <c r="P5" s="4" t="str">
        <f>[2]【提出】グラフ!BJ4</f>
        <v>令和</v>
      </c>
    </row>
    <row r="6" spans="1:28" ht="24" customHeight="1" x14ac:dyDescent="0.4">
      <c r="A6" s="2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1" t="s">
        <v>12</v>
      </c>
      <c r="K6" s="10" t="s">
        <v>13</v>
      </c>
      <c r="L6" s="1"/>
      <c r="M6" s="1"/>
      <c r="N6" s="1"/>
      <c r="O6" s="1" t="s">
        <v>14</v>
      </c>
      <c r="P6" s="4">
        <v>6</v>
      </c>
      <c r="Q6" s="12"/>
      <c r="R6" s="12"/>
      <c r="S6" s="13"/>
      <c r="T6" s="12"/>
      <c r="U6" s="12"/>
      <c r="V6" s="12"/>
      <c r="W6" s="12"/>
      <c r="X6" s="12"/>
      <c r="Y6" s="13"/>
      <c r="Z6" s="12"/>
    </row>
    <row r="7" spans="1:28" ht="24" customHeight="1" x14ac:dyDescent="0.4">
      <c r="A7" s="14" t="s">
        <v>31</v>
      </c>
      <c r="B7" s="54">
        <v>44305</v>
      </c>
      <c r="C7" s="54">
        <v>88049</v>
      </c>
      <c r="D7" s="54">
        <v>45129</v>
      </c>
      <c r="E7" s="54">
        <v>6686</v>
      </c>
      <c r="F7" s="54">
        <v>18042</v>
      </c>
      <c r="G7" s="54">
        <v>29196</v>
      </c>
      <c r="H7" s="54">
        <v>12784</v>
      </c>
      <c r="I7" s="54">
        <v>54184</v>
      </c>
      <c r="J7" s="16">
        <v>4955</v>
      </c>
      <c r="K7" s="16">
        <f>SUM(B7:J7)</f>
        <v>303330</v>
      </c>
      <c r="L7" s="17"/>
      <c r="M7" s="17"/>
      <c r="N7" s="17"/>
      <c r="O7" s="17" t="s">
        <v>15</v>
      </c>
      <c r="P7" s="4">
        <v>1</v>
      </c>
      <c r="Q7" s="18"/>
      <c r="R7" s="18"/>
      <c r="T7" s="19"/>
      <c r="V7" s="19"/>
    </row>
    <row r="8" spans="1:28" ht="24" customHeight="1" x14ac:dyDescent="0.4">
      <c r="A8" s="14" t="s">
        <v>32</v>
      </c>
      <c r="B8" s="15">
        <v>40494</v>
      </c>
      <c r="C8" s="15">
        <v>74635</v>
      </c>
      <c r="D8" s="15">
        <v>37357</v>
      </c>
      <c r="E8" s="15">
        <v>5594</v>
      </c>
      <c r="F8" s="15">
        <v>16520</v>
      </c>
      <c r="G8" s="15">
        <v>24073</v>
      </c>
      <c r="H8" s="15">
        <v>10220</v>
      </c>
      <c r="I8" s="15">
        <v>50565</v>
      </c>
      <c r="J8" s="15">
        <v>4080</v>
      </c>
      <c r="K8" s="16">
        <f>SUM(B8:J8)</f>
        <v>263538</v>
      </c>
      <c r="L8" s="1"/>
      <c r="M8" s="1"/>
      <c r="N8" s="1"/>
      <c r="O8" s="1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24" customHeight="1" x14ac:dyDescent="0.4">
      <c r="A9" s="21" t="s">
        <v>16</v>
      </c>
      <c r="B9" s="22">
        <f>B7/B8*100-100</f>
        <v>9.4112708055514389</v>
      </c>
      <c r="C9" s="22">
        <f t="shared" ref="C9:K9" si="0">C7/C8*100-100</f>
        <v>17.972800964694841</v>
      </c>
      <c r="D9" s="22">
        <f t="shared" si="0"/>
        <v>20.804668469095475</v>
      </c>
      <c r="E9" s="22">
        <f t="shared" si="0"/>
        <v>19.520915266356823</v>
      </c>
      <c r="F9" s="22">
        <f t="shared" si="0"/>
        <v>9.2130750605326881</v>
      </c>
      <c r="G9" s="22">
        <f t="shared" si="0"/>
        <v>21.2811033107631</v>
      </c>
      <c r="H9" s="22">
        <f t="shared" si="0"/>
        <v>25.088062622309209</v>
      </c>
      <c r="I9" s="22">
        <f t="shared" si="0"/>
        <v>7.1571244932265472</v>
      </c>
      <c r="J9" s="22">
        <f t="shared" si="0"/>
        <v>21.446078431372541</v>
      </c>
      <c r="K9" s="22">
        <f t="shared" si="0"/>
        <v>15.099150786603815</v>
      </c>
      <c r="L9" s="23"/>
      <c r="M9" s="23"/>
      <c r="N9" s="23"/>
      <c r="O9" s="23"/>
      <c r="P9" s="24"/>
      <c r="Q9" s="18"/>
      <c r="R9" s="18"/>
      <c r="T9" s="24"/>
      <c r="V9" s="24"/>
    </row>
    <row r="10" spans="1:28" ht="3.75" customHeight="1" collapsed="1" x14ac:dyDescent="0.4">
      <c r="A10" s="7"/>
      <c r="B10" s="25"/>
      <c r="C10" s="26"/>
      <c r="D10" s="26"/>
      <c r="E10" s="27"/>
      <c r="F10" s="27"/>
      <c r="G10" s="27"/>
      <c r="H10" s="28"/>
      <c r="I10" s="29"/>
      <c r="J10" s="29"/>
      <c r="K10" s="30"/>
      <c r="L10" s="1"/>
      <c r="M10" s="1"/>
      <c r="N10" s="1"/>
      <c r="O10" s="1"/>
      <c r="P10" s="3"/>
    </row>
    <row r="11" spans="1:28" ht="24" customHeight="1" x14ac:dyDescent="0.4">
      <c r="A11" s="14" t="str">
        <f>'[2]【提出】統計表 (手持ち) (戦略国)'!A14</f>
        <v>令和５年1２月（速報値）</v>
      </c>
      <c r="B11" s="15">
        <v>55441</v>
      </c>
      <c r="C11" s="15">
        <v>94978</v>
      </c>
      <c r="D11" s="15">
        <v>51088</v>
      </c>
      <c r="E11" s="15">
        <v>7390</v>
      </c>
      <c r="F11" s="15">
        <v>20325</v>
      </c>
      <c r="G11" s="15">
        <v>31539</v>
      </c>
      <c r="H11" s="15">
        <v>13720</v>
      </c>
      <c r="I11" s="15">
        <v>61257</v>
      </c>
      <c r="J11" s="15">
        <v>5357</v>
      </c>
      <c r="K11" s="16">
        <f>SUM(B11:J11)</f>
        <v>341095</v>
      </c>
      <c r="L11" s="17"/>
      <c r="M11" s="17"/>
      <c r="N11" s="17"/>
      <c r="O11" s="1"/>
      <c r="P11" s="19"/>
      <c r="Q11" s="18"/>
      <c r="R11" s="18"/>
      <c r="T11" s="19"/>
      <c r="U11" s="19"/>
      <c r="V11" s="19"/>
    </row>
    <row r="12" spans="1:28" ht="24" customHeight="1" x14ac:dyDescent="0.4">
      <c r="A12" s="21" t="s">
        <v>17</v>
      </c>
      <c r="B12" s="31">
        <f>B7/B11*100-100</f>
        <v>-20.086217781064548</v>
      </c>
      <c r="C12" s="31">
        <f>C7/C11*100-100</f>
        <v>-7.295373665480426</v>
      </c>
      <c r="D12" s="31">
        <f>D7/D11*100-100</f>
        <v>-11.664187284685241</v>
      </c>
      <c r="E12" s="31">
        <f>E7/E11*100-100</f>
        <v>-9.5263870094722591</v>
      </c>
      <c r="F12" s="31">
        <f>F7/F11*100-100</f>
        <v>-11.232472324723247</v>
      </c>
      <c r="G12" s="31">
        <f>G7/G11*100-100</f>
        <v>-7.4288975554075876</v>
      </c>
      <c r="H12" s="31">
        <f>H7/H11*100-100</f>
        <v>-6.8221574344023281</v>
      </c>
      <c r="I12" s="31">
        <f>I7/I11*100-100</f>
        <v>-11.546435509411168</v>
      </c>
      <c r="J12" s="31">
        <f>J7/J11*100-100</f>
        <v>-7.5042001120029909</v>
      </c>
      <c r="K12" s="31">
        <f>K7/K11*100-100</f>
        <v>-11.071695568683211</v>
      </c>
      <c r="L12" s="23"/>
      <c r="M12" s="23"/>
      <c r="N12" s="23"/>
      <c r="O12" s="23"/>
      <c r="P12" s="24"/>
      <c r="Q12" s="18"/>
      <c r="R12" s="18"/>
      <c r="T12" s="24"/>
      <c r="U12" s="19"/>
      <c r="V12" s="24"/>
    </row>
    <row r="13" spans="1:28" ht="14.25" customHeight="1" x14ac:dyDescent="0.4">
      <c r="B13" s="8"/>
      <c r="C13" s="8"/>
      <c r="D13" s="8"/>
      <c r="E13" s="8"/>
      <c r="F13" s="8"/>
      <c r="G13" s="8"/>
      <c r="H13" s="8"/>
      <c r="I13" s="8"/>
      <c r="J13" s="8"/>
      <c r="K13" s="8"/>
      <c r="L13" s="1"/>
      <c r="M13" s="1"/>
      <c r="N13" s="1"/>
      <c r="O13" s="1"/>
      <c r="Q13" s="18"/>
      <c r="R13" s="18"/>
      <c r="U13" s="19"/>
    </row>
    <row r="14" spans="1:28" ht="24" customHeight="1" x14ac:dyDescent="0.4">
      <c r="A14" s="7" t="s">
        <v>18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"/>
      <c r="M14" s="1"/>
      <c r="N14" s="1"/>
      <c r="O14" s="1"/>
      <c r="Q14" s="18"/>
      <c r="R14" s="18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24" customHeight="1" x14ac:dyDescent="0.4">
      <c r="A15" s="2"/>
      <c r="B15" s="10" t="s">
        <v>19</v>
      </c>
      <c r="C15" s="10" t="s">
        <v>8</v>
      </c>
      <c r="D15" s="10" t="s">
        <v>20</v>
      </c>
      <c r="E15" s="10" t="s">
        <v>21</v>
      </c>
      <c r="F15" s="10" t="s">
        <v>22</v>
      </c>
      <c r="G15" s="11" t="s">
        <v>23</v>
      </c>
      <c r="H15" s="11" t="s">
        <v>24</v>
      </c>
      <c r="I15" s="10" t="s">
        <v>25</v>
      </c>
      <c r="J15" s="8"/>
      <c r="K15" s="32"/>
      <c r="L15" s="1"/>
      <c r="M15" s="1"/>
      <c r="N15" s="1"/>
      <c r="O15" s="1"/>
      <c r="Q15" s="33"/>
      <c r="R15" s="33"/>
      <c r="S15" s="33"/>
      <c r="T15" s="33"/>
      <c r="U15" s="34"/>
      <c r="V15" s="35"/>
      <c r="W15" s="35"/>
      <c r="X15" s="35"/>
    </row>
    <row r="16" spans="1:28" ht="24" customHeight="1" x14ac:dyDescent="0.4">
      <c r="A16" s="36" t="str">
        <f>A7</f>
        <v>令和６年１月（確報値）</v>
      </c>
      <c r="B16" s="37">
        <v>60159</v>
      </c>
      <c r="C16" s="37">
        <v>5652</v>
      </c>
      <c r="D16" s="37">
        <v>11132</v>
      </c>
      <c r="E16" s="55">
        <v>15112</v>
      </c>
      <c r="F16" s="55">
        <v>4464</v>
      </c>
      <c r="G16" s="55">
        <v>2070</v>
      </c>
      <c r="H16" s="55">
        <v>2638</v>
      </c>
      <c r="I16" s="38">
        <f>SUM(B16:H16)</f>
        <v>101227</v>
      </c>
      <c r="J16" s="39"/>
      <c r="K16" s="40"/>
      <c r="L16" s="1"/>
      <c r="M16" s="1"/>
      <c r="N16" s="1"/>
      <c r="O16" s="1"/>
      <c r="U16" s="19"/>
    </row>
    <row r="17" spans="1:24" ht="24" customHeight="1" x14ac:dyDescent="0.4">
      <c r="A17" s="36" t="str">
        <f>A8</f>
        <v>令和５年１月（確報値）</v>
      </c>
      <c r="B17" s="37">
        <v>32076</v>
      </c>
      <c r="C17" s="37">
        <v>855</v>
      </c>
      <c r="D17" s="37">
        <v>3364</v>
      </c>
      <c r="E17" s="37">
        <v>6545</v>
      </c>
      <c r="F17" s="37">
        <v>2699</v>
      </c>
      <c r="G17" s="37">
        <v>1630</v>
      </c>
      <c r="H17" s="37">
        <v>1405</v>
      </c>
      <c r="I17" s="38">
        <f>SUM(B17:H17)</f>
        <v>48574</v>
      </c>
      <c r="J17" s="8"/>
      <c r="K17" s="41"/>
      <c r="L17" s="1"/>
      <c r="M17" s="1"/>
      <c r="N17" s="1"/>
      <c r="O17" s="1"/>
      <c r="Q17" s="20"/>
      <c r="R17" s="20"/>
      <c r="S17" s="20"/>
      <c r="T17" s="20"/>
      <c r="U17" s="20"/>
      <c r="V17" s="20"/>
      <c r="W17" s="20"/>
      <c r="X17" s="20"/>
    </row>
    <row r="18" spans="1:24" ht="24" customHeight="1" x14ac:dyDescent="0.4">
      <c r="A18" s="21" t="s">
        <v>16</v>
      </c>
      <c r="B18" s="22">
        <f>B16/B17*100-100</f>
        <v>87.55144032921811</v>
      </c>
      <c r="C18" s="22">
        <f t="shared" ref="C18:I18" si="1">C16/C17*100-100</f>
        <v>561.0526315789474</v>
      </c>
      <c r="D18" s="22">
        <f t="shared" si="1"/>
        <v>230.91557669441141</v>
      </c>
      <c r="E18" s="22">
        <f t="shared" si="1"/>
        <v>130.89381207028268</v>
      </c>
      <c r="F18" s="22">
        <f t="shared" si="1"/>
        <v>65.394590589107082</v>
      </c>
      <c r="G18" s="22">
        <f t="shared" si="1"/>
        <v>26.99386503067484</v>
      </c>
      <c r="H18" s="22">
        <f t="shared" si="1"/>
        <v>87.758007117437728</v>
      </c>
      <c r="I18" s="22">
        <f t="shared" si="1"/>
        <v>108.397496603121</v>
      </c>
      <c r="J18" s="8"/>
      <c r="K18" s="42"/>
      <c r="L18" s="1"/>
      <c r="M18" s="1"/>
      <c r="N18" s="1"/>
      <c r="O18" s="1"/>
      <c r="T18" s="19"/>
      <c r="U18" s="19"/>
    </row>
    <row r="19" spans="1:24" ht="3.75" customHeight="1" x14ac:dyDescent="0.4">
      <c r="A19" s="7"/>
      <c r="B19" s="25"/>
      <c r="C19" s="26"/>
      <c r="D19" s="26"/>
      <c r="E19" s="27"/>
      <c r="F19" s="27"/>
      <c r="G19" s="27"/>
      <c r="H19" s="28"/>
      <c r="I19" s="43"/>
      <c r="J19" s="9"/>
      <c r="K19" s="9"/>
      <c r="L19" s="1"/>
      <c r="M19" s="1"/>
      <c r="N19" s="1"/>
      <c r="O19" s="1"/>
      <c r="P19" s="3"/>
    </row>
    <row r="20" spans="1:24" ht="24" customHeight="1" x14ac:dyDescent="0.4">
      <c r="A20" s="36" t="str">
        <f>A11</f>
        <v>令和５年1２月（速報値）</v>
      </c>
      <c r="B20" s="37">
        <v>55897</v>
      </c>
      <c r="C20" s="37">
        <v>5362</v>
      </c>
      <c r="D20" s="37">
        <v>17028</v>
      </c>
      <c r="E20" s="37">
        <v>11761</v>
      </c>
      <c r="F20" s="37">
        <v>5568</v>
      </c>
      <c r="G20" s="37">
        <v>5795</v>
      </c>
      <c r="H20" s="37">
        <v>4999</v>
      </c>
      <c r="I20" s="38">
        <f>SUM(B20:H20)</f>
        <v>106410</v>
      </c>
      <c r="J20" s="8"/>
      <c r="K20" s="41"/>
      <c r="L20" s="1"/>
      <c r="M20" s="1"/>
      <c r="N20" s="1"/>
      <c r="O20" s="1"/>
    </row>
    <row r="21" spans="1:24" ht="24" customHeight="1" x14ac:dyDescent="0.4">
      <c r="A21" s="21" t="s">
        <v>17</v>
      </c>
      <c r="B21" s="31">
        <f>B16/B20*100-100</f>
        <v>7.6247383580514168</v>
      </c>
      <c r="C21" s="31">
        <f>C16/C20*100-100</f>
        <v>5.4084296904140245</v>
      </c>
      <c r="D21" s="31">
        <f>D16/D20*100-100</f>
        <v>-34.625322997416021</v>
      </c>
      <c r="E21" s="31">
        <f>E16/E20*100-100</f>
        <v>28.492475129665848</v>
      </c>
      <c r="F21" s="31">
        <f>F16/F20*100-100</f>
        <v>-19.827586206896555</v>
      </c>
      <c r="G21" s="31">
        <f>G16/G20*100-100</f>
        <v>-64.279551337359791</v>
      </c>
      <c r="H21" s="31">
        <f>H16/H20*100-100</f>
        <v>-47.229445889177832</v>
      </c>
      <c r="I21" s="31">
        <f>I16/I20*100-100</f>
        <v>-4.8707828211634165</v>
      </c>
      <c r="J21" s="8"/>
      <c r="K21" s="42"/>
      <c r="L21" s="1"/>
      <c r="M21" s="1"/>
      <c r="N21" s="1"/>
      <c r="O21" s="1"/>
      <c r="Q21" s="20"/>
      <c r="R21" s="20"/>
      <c r="S21" s="20"/>
      <c r="T21" s="20"/>
      <c r="U21" s="20"/>
      <c r="V21" s="20"/>
      <c r="W21" s="20"/>
      <c r="X21" s="20"/>
    </row>
    <row r="22" spans="1:24" ht="14.25" customHeight="1" x14ac:dyDescent="0.4">
      <c r="A22" s="21"/>
      <c r="B22" s="44"/>
      <c r="C22" s="44"/>
      <c r="D22" s="44"/>
      <c r="E22" s="44"/>
      <c r="F22" s="45"/>
      <c r="G22" s="44"/>
      <c r="H22" s="44"/>
      <c r="I22" s="44"/>
      <c r="J22" s="8"/>
      <c r="K22" s="8"/>
      <c r="L22" s="1"/>
      <c r="M22" s="1"/>
      <c r="N22" s="1"/>
      <c r="O22" s="1"/>
      <c r="T22" s="19"/>
    </row>
    <row r="23" spans="1:24" ht="24" customHeight="1" x14ac:dyDescent="0.4">
      <c r="A23" s="7" t="s">
        <v>26</v>
      </c>
      <c r="B23" s="46"/>
      <c r="C23" s="46"/>
      <c r="D23" s="46"/>
      <c r="E23" s="46"/>
      <c r="F23" s="46"/>
      <c r="G23" s="46"/>
      <c r="H23" s="46"/>
      <c r="I23" s="46"/>
      <c r="J23" s="46"/>
      <c r="K23" s="47"/>
      <c r="L23" s="1"/>
      <c r="M23" s="1"/>
      <c r="N23" s="1"/>
      <c r="O23" s="1"/>
    </row>
    <row r="24" spans="1:24" ht="24" customHeight="1" x14ac:dyDescent="0.4">
      <c r="A24" s="48"/>
      <c r="B24" s="62" t="s">
        <v>27</v>
      </c>
      <c r="C24" s="62"/>
      <c r="D24" s="8"/>
      <c r="E24" s="8"/>
      <c r="F24" s="8"/>
      <c r="G24" s="8"/>
      <c r="H24" s="8"/>
      <c r="I24" s="8"/>
      <c r="J24" s="8"/>
      <c r="K24" s="8"/>
      <c r="L24" s="1"/>
      <c r="M24" s="1"/>
      <c r="N24" s="1"/>
      <c r="O24" s="1"/>
    </row>
    <row r="25" spans="1:24" ht="24" customHeight="1" x14ac:dyDescent="0.4">
      <c r="A25" s="14" t="str">
        <f>A7</f>
        <v>令和６年１月（確報値）</v>
      </c>
      <c r="B25" s="63">
        <f>SUM(K7,I16)</f>
        <v>404557</v>
      </c>
      <c r="C25" s="63"/>
      <c r="D25" s="49" t="s">
        <v>28</v>
      </c>
      <c r="G25" s="8"/>
      <c r="H25" s="8"/>
      <c r="I25" s="8"/>
      <c r="J25" s="8"/>
      <c r="K25" s="8"/>
      <c r="L25" s="1"/>
      <c r="M25" s="1"/>
      <c r="N25" s="1"/>
      <c r="O25" s="1"/>
    </row>
    <row r="26" spans="1:24" ht="24" customHeight="1" x14ac:dyDescent="0.4">
      <c r="A26" s="14" t="str">
        <f>A8</f>
        <v>令和５年１月（確報値）</v>
      </c>
      <c r="B26" s="63">
        <f>SUM(K8,I17)</f>
        <v>312112</v>
      </c>
      <c r="C26" s="63"/>
      <c r="D26" s="50" t="s">
        <v>29</v>
      </c>
      <c r="G26" s="8"/>
      <c r="I26" s="8"/>
      <c r="J26" s="8"/>
      <c r="K26" s="8"/>
      <c r="L26" s="1"/>
      <c r="M26" s="1"/>
      <c r="N26" s="1"/>
      <c r="O26" s="1"/>
    </row>
    <row r="27" spans="1:24" ht="24" customHeight="1" x14ac:dyDescent="0.4">
      <c r="A27" s="21" t="str">
        <f>A9</f>
        <v>前年同月比</v>
      </c>
      <c r="B27" s="57">
        <f>B25/B26*100-100</f>
        <v>29.619175167888443</v>
      </c>
      <c r="C27" s="57"/>
      <c r="D27" s="50" t="s">
        <v>30</v>
      </c>
      <c r="I27" s="8"/>
      <c r="J27" s="8"/>
      <c r="K27" s="8"/>
      <c r="L27" s="1"/>
      <c r="M27" s="1"/>
      <c r="N27" s="1"/>
      <c r="O27" s="1"/>
    </row>
    <row r="28" spans="1:24" ht="3.75" customHeight="1" x14ac:dyDescent="0.4">
      <c r="A28" s="7"/>
      <c r="B28" s="25"/>
      <c r="C28" s="51"/>
      <c r="D28" s="7"/>
      <c r="E28" s="8"/>
      <c r="F28" s="8"/>
      <c r="G28" s="8"/>
      <c r="H28" s="1"/>
      <c r="I28" s="9"/>
      <c r="J28" s="9"/>
      <c r="K28" s="8"/>
      <c r="L28" s="1"/>
      <c r="M28" s="1"/>
      <c r="N28" s="1"/>
      <c r="O28" s="1"/>
      <c r="P28" s="3"/>
    </row>
    <row r="29" spans="1:24" ht="24" customHeight="1" x14ac:dyDescent="0.4">
      <c r="A29" s="14" t="str">
        <f>A11</f>
        <v>令和５年1２月（速報値）</v>
      </c>
      <c r="B29" s="58">
        <f>SUM(K11,I20)</f>
        <v>447505</v>
      </c>
      <c r="C29" s="58"/>
      <c r="D29" s="5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4" ht="24" customHeight="1" x14ac:dyDescent="0.4">
      <c r="A30" s="21" t="str">
        <f>A12</f>
        <v>前月比</v>
      </c>
      <c r="B30" s="59">
        <f>B25/B29*100-100</f>
        <v>-9.5972112043440774</v>
      </c>
      <c r="C30" s="59"/>
      <c r="D30" s="52"/>
    </row>
  </sheetData>
  <sheetProtection selectLockedCells="1"/>
  <mergeCells count="8">
    <mergeCell ref="B27:C27"/>
    <mergeCell ref="B29:C29"/>
    <mergeCell ref="B30:C30"/>
    <mergeCell ref="I1:K1"/>
    <mergeCell ref="J5:K5"/>
    <mergeCell ref="B24:C24"/>
    <mergeCell ref="B25:C25"/>
    <mergeCell ref="B26:C26"/>
  </mergeCells>
  <phoneticPr fontId="3"/>
  <dataValidations count="3">
    <dataValidation type="whole" imeMode="disabled" showInputMessage="1" showErrorMessage="1" sqref="P2" xr:uid="{22373AEB-9ED1-416A-8D91-509A8B1108F9}">
      <formula1>1</formula1>
      <formula2>31</formula2>
    </dataValidation>
    <dataValidation type="list" imeMode="hiragana" showInputMessage="1" showErrorMessage="1" sqref="R2" xr:uid="{C13F0983-E1BE-4C9E-89E3-65D960752F38}">
      <formula1>"あり,なし"</formula1>
    </dataValidation>
    <dataValidation imeMode="disabled" allowBlank="1" showInputMessage="1" showErrorMessage="1" sqref="P19 P10 P28" xr:uid="{B84E0C6D-9069-448F-BB41-0FB7BECD4742}"/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【提出】統計表 (手持ち・公表用)</vt:lpstr>
      <vt:lpstr>'【提出】統計表 (手持ち・公表用)'!Print_Area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章吾</dc:creator>
  <cp:lastModifiedBy>松本　章吾</cp:lastModifiedBy>
  <dcterms:created xsi:type="dcterms:W3CDTF">2025-07-07T01:47:17Z</dcterms:created>
  <dcterms:modified xsi:type="dcterms:W3CDTF">2025-07-07T04:38:34Z</dcterms:modified>
</cp:coreProperties>
</file>