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801791\市町村振興課共有\財政班\財政担当R4年度\決算統計\02公営企業会計\14_経営比較分析表\02経営比較分析表の分析等について\06HP掲載用\05経営比較分析表\05佐伯市\"/>
    </mc:Choice>
  </mc:AlternateContent>
  <workbookProtection workbookAlgorithmName="SHA-512" workbookHashValue="6jWZ2mw4K2uJwP20Afnadvv9+g1s/jxEJFsaPjSqyEiSetDe7Q01pX9mS+eVthrPtK94FagFLZ+rva61/o0C9g==" workbookSaltValue="cFKD5ZBkuo7yv6gM0FJA4g=="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P10" i="4" s="1"/>
  <c r="O6" i="5"/>
  <c r="N6" i="5"/>
  <c r="B10" i="4" s="1"/>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I10" i="4"/>
  <c r="AL8" i="4"/>
  <c r="P8" i="4"/>
  <c r="I8" i="4"/>
</calcChain>
</file>

<file path=xl/sharedStrings.xml><?xml version="1.0" encoding="utf-8"?>
<sst xmlns="http://schemas.openxmlformats.org/spreadsheetml/2006/main" count="236" uniqueCount="119">
  <si>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</si>
  <si>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</si>
  <si>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</si>
  <si>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</si>
  <si>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</si>
  <si>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</si>
  <si>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</si>
  <si>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</si>
  <si>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</si>
  <si>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</si>
  <si>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</si>
  <si>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</si>
  <si>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</si>
  <si>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</si>
  <si>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</si>
  <si>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</si>
  <si>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</si>
  <si>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</si>
  <si>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</si>
  <si>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</si>
  <si>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</si>
  <si>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</si>
  <si>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</si>
  <si>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</si>
  <si>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</si>
  <si>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</si>
  <si>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</si>
  <si>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</si>
  <si>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</si>
  <si>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</si>
  <si>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</si>
  <si>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</si>
  <si>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</si>
  <si>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</si>
  <si>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</si>
  <si>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</si>
  <si>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</si>
  <si>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</si>
  <si>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</si>
  <si>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</si>
  <si>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</si>
  <si>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</si>
  <si>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</si>
  <si>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</si>
  <si>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</si>
  <si>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</si>
  <si>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</si>
  <si>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</si>
  <si>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</si>
  <si>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</si>
  <si>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</si>
  <si>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</si>
  <si>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</si>
  <si>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</si>
  <si>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</si>
  <si>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</si>
  <si>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</si>
  <si>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</si>
  <si>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</si>
  <si>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</si>
  <si>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</si>
  <si>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</si>
  <si>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</si>
  <si>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</si>
  <si>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</si>
  <si>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</si>
  <si>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</si>
  <si>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</si>
  <si>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</si>
  <si>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</si>
  <si>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</si>
  <si>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</si>
  <si>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</si>
  <si>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</si>
  <si>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</si>
  <si>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</si>
  <si>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</si>
  <si>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</si>
  <si>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</si>
  <si>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</si>
  <si>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</si>
  <si>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</si>
  <si>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</si>
  <si>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</si>
  <si>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</si>
  <si>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</si>
  <si>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</si>
  <si>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</si>
  <si>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</si>
  <si>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</si>
  <si>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</si>
  <si>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</si>
  <si>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</si>
  <si>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</si>
  <si>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</si>
  <si>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</si>
  <si>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</si>
  <si>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</si>
  <si>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大分県　佐伯市</t>
  </si>
  <si>
    <t>法非適用</t>
  </si>
  <si>
    <t>下水道事業</t>
  </si>
  <si>
    <t>漁業集落排水</t>
  </si>
  <si>
    <t>H1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</si>
  <si>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</si>
  <si>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</si>
  <si>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</si>
  <si>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</si>
  <si>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</si>
  <si>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</si>
  <si>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</si>
  <si>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</si>
  <si>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</si>
  <si>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</si>
  <si>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</si>
  <si>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</si>
  <si>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</si>
  <si>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xml:space="preserve">①『収益的収支比率』…総収益で総費用に地方債償還金を加えた費用をどの程度賄えているかを示す指標。指標上は概ね適正な値を示しているが、使用料収入以外の収入（一般会計からの繰入金）に依存している部分がかなり大きい。
④『企業債残高対事業規模比率』…料金収入に対する企業債残高の割合であり、企業債残高の規模を示す指標。企業債の償還には一般会計からの繰入金を充てているため類似団体の平均を大きく下回っている。
⑤『経費回収率』…使用料で回収すべき経費を、どの程度使用料で賄えているかを示す指標。類似団体平均を下回っており、適切な使用料収入の確保とさらなる経費削減に努める必要がある。
⑥『汚水処理原価』…有収水量１㎥あたりの汚水処理に要した費用で、汚水処理に係るコストを示す指標。類似団体の平均を上回っており、今後も施設の経年劣化による修繕料等の維持管理費の増加が想定されるため、各種経費の見直しを行い、効率的な経営に努める必要がある。
⑦『施設利用率』…施設の対応可能能力に対する処理水量の割合で、施設の利用状況を判断する指標。類似団体平均を上回っている。
⑧『水洗化率』…処理区域内人口のうち、実際に水洗便所を設置して汚水処理している割合を示す指標。類似団体平均を下回っており、今後も健全な財政運営に向け、未接続世帯への普及促進活動を積極的に行う必要がある。
</t>
    <rPh sb="301" eb="302">
      <t>リョウ</t>
    </rPh>
    <phoneticPr fontId="4"/>
  </si>
  <si>
    <t>　漁業集落排水処理施設の大半が市町村合併以前に建設・供用開始されたものであるため、経年劣化等による老朽化が進み、修繕・更新が必要なものが増加してきている。処理施設（処理場・管渠）が多数かつ広範囲にわたるため、修繕・更新に係る投資が一時期に集中しないよう、平成28年度より計画的に処理施設の長寿命化を図るための事業を実施している。</t>
    <rPh sb="1" eb="3">
      <t>ギョギョウ</t>
    </rPh>
    <rPh sb="41" eb="43">
      <t>ケイネン</t>
    </rPh>
    <rPh sb="43" eb="45">
      <t>レッカ</t>
    </rPh>
    <rPh sb="45" eb="46">
      <t>トウ</t>
    </rPh>
    <rPh sb="49" eb="52">
      <t>ロウキュウカ</t>
    </rPh>
    <rPh sb="53" eb="54">
      <t>スス</t>
    </rPh>
    <rPh sb="56" eb="58">
      <t>シュウゼン</t>
    </rPh>
    <rPh sb="59" eb="61">
      <t>コウシン</t>
    </rPh>
    <rPh sb="62" eb="64">
      <t>ヒツヨウ</t>
    </rPh>
    <rPh sb="68" eb="70">
      <t>ゾウカ</t>
    </rPh>
    <rPh sb="77" eb="79">
      <t>ショリ</t>
    </rPh>
    <rPh sb="79" eb="81">
      <t>シセツ</t>
    </rPh>
    <rPh sb="82" eb="85">
      <t>ショリジョウ</t>
    </rPh>
    <rPh sb="86" eb="87">
      <t>カン</t>
    </rPh>
    <rPh sb="87" eb="88">
      <t>キョ</t>
    </rPh>
    <rPh sb="90" eb="92">
      <t>タスウ</t>
    </rPh>
    <rPh sb="94" eb="97">
      <t>コウハンイ</t>
    </rPh>
    <rPh sb="104" eb="106">
      <t>シュウゼン</t>
    </rPh>
    <rPh sb="107" eb="109">
      <t>コウシン</t>
    </rPh>
    <rPh sb="110" eb="111">
      <t>カカ</t>
    </rPh>
    <rPh sb="112" eb="114">
      <t>トウシ</t>
    </rPh>
    <rPh sb="119" eb="121">
      <t>シュウチュウ</t>
    </rPh>
    <rPh sb="127" eb="129">
      <t>ヘイセイ</t>
    </rPh>
    <rPh sb="131" eb="133">
      <t>ネンド</t>
    </rPh>
    <rPh sb="135" eb="138">
      <t>ケイカクテキ</t>
    </rPh>
    <rPh sb="139" eb="141">
      <t>ショリ</t>
    </rPh>
    <rPh sb="141" eb="143">
      <t>シセツ</t>
    </rPh>
    <rPh sb="144" eb="145">
      <t>チョウ</t>
    </rPh>
    <rPh sb="145" eb="148">
      <t>ジュミョウカ</t>
    </rPh>
    <rPh sb="149" eb="150">
      <t>ハカ</t>
    </rPh>
    <rPh sb="154" eb="156">
      <t>ジギョウ</t>
    </rPh>
    <rPh sb="157" eb="159">
      <t>ジッシ</t>
    </rPh>
    <phoneticPr fontId="4"/>
  </si>
  <si>
    <t>　漁業集落排水事業については、今後、処理施設の老朽化等により維持管理・更新費用が増加する一方で、人口減少により使用料収入等が減少するという厳しい財政状況が予測される。
　施設の長寿命化計画に基づいた改築等により、維持管理費の抑制に努めるとともに、未接続世帯への接続促進等を行うことにより、経営の安定化に努める。</t>
    <rPh sb="1" eb="3">
      <t>ギョギョウ</t>
    </rPh>
    <rPh sb="3" eb="5">
      <t>シュウラク</t>
    </rPh>
    <rPh sb="5" eb="7">
      <t>ハイスイ</t>
    </rPh>
    <rPh sb="7" eb="9">
      <t>ジギョウ</t>
    </rPh>
    <rPh sb="15" eb="17">
      <t>コンゴ</t>
    </rPh>
    <rPh sb="18" eb="20">
      <t>ショリ</t>
    </rPh>
    <rPh sb="55" eb="58">
      <t>シヨウリョウ</t>
    </rPh>
    <rPh sb="58" eb="61">
      <t>シュウニュウトウ</t>
    </rPh>
    <rPh sb="62" eb="64">
      <t>ゲンショウ</t>
    </rPh>
    <rPh sb="69" eb="70">
      <t>キビ</t>
    </rPh>
    <rPh sb="72" eb="74">
      <t>ザイセイ</t>
    </rPh>
    <rPh sb="74" eb="76">
      <t>ジョウキョウ</t>
    </rPh>
    <rPh sb="77" eb="79">
      <t>ヨソク</t>
    </rPh>
    <rPh sb="85" eb="87">
      <t>シセツ</t>
    </rPh>
    <rPh sb="88" eb="89">
      <t>チョウ</t>
    </rPh>
    <rPh sb="89" eb="92">
      <t>ジュミョウカ</t>
    </rPh>
    <rPh sb="92" eb="94">
      <t>ケイカク</t>
    </rPh>
    <rPh sb="95" eb="96">
      <t>モト</t>
    </rPh>
    <rPh sb="99" eb="101">
      <t>カイチク</t>
    </rPh>
    <rPh sb="101" eb="102">
      <t>トウ</t>
    </rPh>
    <rPh sb="106" eb="108">
      <t>イジ</t>
    </rPh>
    <rPh sb="108" eb="111">
      <t>カンリヒ</t>
    </rPh>
    <rPh sb="112" eb="114">
      <t>ヨクセイ</t>
    </rPh>
    <rPh sb="115" eb="116">
      <t>ツト</t>
    </rPh>
    <rPh sb="126" eb="128">
      <t>セタイ</t>
    </rPh>
    <rPh sb="130" eb="132">
      <t>セツゾク</t>
    </rPh>
    <rPh sb="132" eb="135">
      <t>ソクシントウ</t>
    </rPh>
    <rPh sb="136" eb="137">
      <t>オコナ</t>
    </rPh>
    <rPh sb="144" eb="146">
      <t>ケイエイ</t>
    </rPh>
    <rPh sb="147" eb="150">
      <t>アンテイカ</t>
    </rPh>
    <rPh sb="151" eb="152">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</si>
</sst>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A63-4564-A76E-C2F77B9139C5}"/>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formatCode="#,##0.00;&quot;△&quot;#,##0.00;&quot;-&quot;">
                  <c:v>0.01</c:v>
                </c:pt>
                <c:pt idx="4">
                  <c:v>0</c:v>
                </c:pt>
              </c:numCache>
            </c:numRef>
          </c:val>
          <c:smooth val="0"/>
          <c:extLst>
            <c:ext xmlns:c16="http://schemas.microsoft.com/office/drawing/2014/chart" uri="{C3380CC4-5D6E-409C-BE32-E72D297353CC}">
              <c16:uniqueId val="{00000001-4A63-4564-A76E-C2F77B9139C5}"/>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48.43</c:v>
                </c:pt>
                <c:pt idx="1">
                  <c:v>49.2</c:v>
                </c:pt>
                <c:pt idx="2">
                  <c:v>49.96</c:v>
                </c:pt>
                <c:pt idx="3">
                  <c:v>47.75</c:v>
                </c:pt>
                <c:pt idx="4">
                  <c:v>47.21</c:v>
                </c:pt>
              </c:numCache>
            </c:numRef>
          </c:val>
          <c:extLst>
            <c:ext xmlns:c16="http://schemas.microsoft.com/office/drawing/2014/chart" uri="{C3380CC4-5D6E-409C-BE32-E72D297353CC}">
              <c16:uniqueId val="{00000000-5768-4F38-90AF-42B4F9A7722B}"/>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39.799999999999997</c:v>
                </c:pt>
                <c:pt idx="1">
                  <c:v>40.83</c:v>
                </c:pt>
                <c:pt idx="2">
                  <c:v>39.130000000000003</c:v>
                </c:pt>
                <c:pt idx="3">
                  <c:v>40.29</c:v>
                </c:pt>
                <c:pt idx="4">
                  <c:v>40.11</c:v>
                </c:pt>
              </c:numCache>
            </c:numRef>
          </c:val>
          <c:smooth val="0"/>
          <c:extLst>
            <c:ext xmlns:c16="http://schemas.microsoft.com/office/drawing/2014/chart" uri="{C3380CC4-5D6E-409C-BE32-E72D297353CC}">
              <c16:uniqueId val="{00000001-5768-4F38-90AF-42B4F9A7722B}"/>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76.88</c:v>
                </c:pt>
                <c:pt idx="1">
                  <c:v>77.819999999999993</c:v>
                </c:pt>
                <c:pt idx="2">
                  <c:v>78.459999999999994</c:v>
                </c:pt>
                <c:pt idx="3">
                  <c:v>78.55</c:v>
                </c:pt>
                <c:pt idx="4">
                  <c:v>78.459999999999994</c:v>
                </c:pt>
              </c:numCache>
            </c:numRef>
          </c:val>
          <c:extLst>
            <c:ext xmlns:c16="http://schemas.microsoft.com/office/drawing/2014/chart" uri="{C3380CC4-5D6E-409C-BE32-E72D297353CC}">
              <c16:uniqueId val="{00000000-DEC9-4889-B07C-02CBF2D83A62}"/>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85.32</c:v>
                </c:pt>
                <c:pt idx="1">
                  <c:v>86</c:v>
                </c:pt>
                <c:pt idx="2">
                  <c:v>86.33</c:v>
                </c:pt>
                <c:pt idx="3">
                  <c:v>87.49</c:v>
                </c:pt>
                <c:pt idx="4">
                  <c:v>87.61</c:v>
                </c:pt>
              </c:numCache>
            </c:numRef>
          </c:val>
          <c:smooth val="0"/>
          <c:extLst>
            <c:ext xmlns:c16="http://schemas.microsoft.com/office/drawing/2014/chart" uri="{C3380CC4-5D6E-409C-BE32-E72D297353CC}">
              <c16:uniqueId val="{00000001-DEC9-4889-B07C-02CBF2D83A62}"/>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99.06</c:v>
                </c:pt>
                <c:pt idx="1">
                  <c:v>99.02</c:v>
                </c:pt>
                <c:pt idx="2">
                  <c:v>98.66</c:v>
                </c:pt>
                <c:pt idx="3">
                  <c:v>98.64</c:v>
                </c:pt>
                <c:pt idx="4">
                  <c:v>99.08</c:v>
                </c:pt>
              </c:numCache>
            </c:numRef>
          </c:val>
          <c:extLst>
            <c:ext xmlns:c16="http://schemas.microsoft.com/office/drawing/2014/chart" uri="{C3380CC4-5D6E-409C-BE32-E72D297353CC}">
              <c16:uniqueId val="{00000000-094A-458C-A7D2-90C832228623}"/>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94A-458C-A7D2-90C832228623}"/>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A82-4CAF-88C6-3234A420FDA9}"/>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A82-4CAF-88C6-3234A420FDA9}"/>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25B-4A64-BE1E-A910110B2537}"/>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25B-4A64-BE1E-A910110B2537}"/>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ECB-4EA4-89C8-20F8102E517F}"/>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ECB-4EA4-89C8-20F8102E517F}"/>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7AD-40E4-90C1-5B363DE76838}"/>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7AD-40E4-90C1-5B363DE76838}"/>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122.26</c:v>
                </c:pt>
                <c:pt idx="1">
                  <c:v>106.63</c:v>
                </c:pt>
                <c:pt idx="2">
                  <c:v>85.37</c:v>
                </c:pt>
                <c:pt idx="3">
                  <c:v>82.63</c:v>
                </c:pt>
                <c:pt idx="4">
                  <c:v>48.37</c:v>
                </c:pt>
              </c:numCache>
            </c:numRef>
          </c:val>
          <c:extLst>
            <c:ext xmlns:c16="http://schemas.microsoft.com/office/drawing/2014/chart" uri="{C3380CC4-5D6E-409C-BE32-E72D297353CC}">
              <c16:uniqueId val="{00000000-5B84-4780-9FEC-270564A4A171}"/>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169.47</c:v>
                </c:pt>
                <c:pt idx="1">
                  <c:v>512.88</c:v>
                </c:pt>
                <c:pt idx="2">
                  <c:v>641.42999999999995</c:v>
                </c:pt>
                <c:pt idx="3">
                  <c:v>807.81</c:v>
                </c:pt>
                <c:pt idx="4">
                  <c:v>733.23</c:v>
                </c:pt>
              </c:numCache>
            </c:numRef>
          </c:val>
          <c:smooth val="0"/>
          <c:extLst>
            <c:ext xmlns:c16="http://schemas.microsoft.com/office/drawing/2014/chart" uri="{C3380CC4-5D6E-409C-BE32-E72D297353CC}">
              <c16:uniqueId val="{00000001-5B84-4780-9FEC-270564A4A171}"/>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38.33</c:v>
                </c:pt>
                <c:pt idx="1">
                  <c:v>38.04</c:v>
                </c:pt>
                <c:pt idx="2">
                  <c:v>35.17</c:v>
                </c:pt>
                <c:pt idx="3">
                  <c:v>35.74</c:v>
                </c:pt>
                <c:pt idx="4">
                  <c:v>38.159999999999997</c:v>
                </c:pt>
              </c:numCache>
            </c:numRef>
          </c:val>
          <c:extLst>
            <c:ext xmlns:c16="http://schemas.microsoft.com/office/drawing/2014/chart" uri="{C3380CC4-5D6E-409C-BE32-E72D297353CC}">
              <c16:uniqueId val="{00000000-31D9-4C69-ADA0-C64BB7D0239D}"/>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53.03</c:v>
                </c:pt>
                <c:pt idx="1">
                  <c:v>51.07</c:v>
                </c:pt>
                <c:pt idx="2">
                  <c:v>56.93</c:v>
                </c:pt>
                <c:pt idx="3">
                  <c:v>49.44</c:v>
                </c:pt>
                <c:pt idx="4">
                  <c:v>54.39</c:v>
                </c:pt>
              </c:numCache>
            </c:numRef>
          </c:val>
          <c:smooth val="0"/>
          <c:extLst>
            <c:ext xmlns:c16="http://schemas.microsoft.com/office/drawing/2014/chart" uri="{C3380CC4-5D6E-409C-BE32-E72D297353CC}">
              <c16:uniqueId val="{00000001-31D9-4C69-ADA0-C64BB7D0239D}"/>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395.68</c:v>
                </c:pt>
                <c:pt idx="1">
                  <c:v>399.17</c:v>
                </c:pt>
                <c:pt idx="2">
                  <c:v>435.36</c:v>
                </c:pt>
                <c:pt idx="3">
                  <c:v>435.03</c:v>
                </c:pt>
                <c:pt idx="4">
                  <c:v>407.93</c:v>
                </c:pt>
              </c:numCache>
            </c:numRef>
          </c:val>
          <c:extLst>
            <c:ext xmlns:c16="http://schemas.microsoft.com/office/drawing/2014/chart" uri="{C3380CC4-5D6E-409C-BE32-E72D297353CC}">
              <c16:uniqueId val="{00000000-6EEC-4B05-BCFC-DDDC0C4291AD}"/>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301.77</c:v>
                </c:pt>
                <c:pt idx="1">
                  <c:v>314.68</c:v>
                </c:pt>
                <c:pt idx="2">
                  <c:v>300.17</c:v>
                </c:pt>
                <c:pt idx="3">
                  <c:v>343.49</c:v>
                </c:pt>
                <c:pt idx="4">
                  <c:v>318.06</c:v>
                </c:pt>
              </c:numCache>
            </c:numRef>
          </c:val>
          <c:smooth val="0"/>
          <c:extLst>
            <c:ext xmlns:c16="http://schemas.microsoft.com/office/drawing/2014/chart" uri="{C3380CC4-5D6E-409C-BE32-E72D297353CC}">
              <c16:uniqueId val="{00000001-6EEC-4B05-BCFC-DDDC0C4291AD}"/>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【80.63】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【392.85】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【44.22】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大分県　佐伯市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35" t="str">
        <f>データ!I6</f>
        <v>法非適用</v>
      </c>
      <c r="C8" s="35"/>
      <c r="D8" s="35"/>
      <c r="E8" s="35"/>
      <c r="F8" s="35"/>
      <c r="G8" s="35"/>
      <c r="H8" s="35"/>
      <c r="I8" s="35" t="str">
        <f>データ!J6</f>
        <v>下水道事業</v>
      </c>
      <c r="J8" s="35"/>
      <c r="K8" s="35"/>
      <c r="L8" s="35"/>
      <c r="M8" s="35"/>
      <c r="N8" s="35"/>
      <c r="O8" s="35"/>
      <c r="P8" s="35" t="str">
        <f>データ!K6</f>
        <v>漁業集落排水</v>
      </c>
      <c r="Q8" s="35"/>
      <c r="R8" s="35"/>
      <c r="S8" s="35"/>
      <c r="T8" s="35"/>
      <c r="U8" s="35"/>
      <c r="V8" s="35"/>
      <c r="W8" s="35" t="str">
        <f>データ!L6</f>
        <v>H1</v>
      </c>
      <c r="X8" s="35"/>
      <c r="Y8" s="35"/>
      <c r="Z8" s="35"/>
      <c r="AA8" s="35"/>
      <c r="AB8" s="35"/>
      <c r="AC8" s="35"/>
      <c r="AD8" s="36" t="str">
        <f>データ!$M$6</f>
        <v>非設置</v>
      </c>
      <c r="AE8" s="36"/>
      <c r="AF8" s="36"/>
      <c r="AG8" s="36"/>
      <c r="AH8" s="36"/>
      <c r="AI8" s="36"/>
      <c r="AJ8" s="36"/>
      <c r="AK8" s="3"/>
      <c r="AL8" s="37">
        <f>データ!S6</f>
        <v>68364</v>
      </c>
      <c r="AM8" s="37"/>
      <c r="AN8" s="37"/>
      <c r="AO8" s="37"/>
      <c r="AP8" s="37"/>
      <c r="AQ8" s="37"/>
      <c r="AR8" s="37"/>
      <c r="AS8" s="37"/>
      <c r="AT8" s="38">
        <f>データ!T6</f>
        <v>903.14</v>
      </c>
      <c r="AU8" s="38"/>
      <c r="AV8" s="38"/>
      <c r="AW8" s="38"/>
      <c r="AX8" s="38"/>
      <c r="AY8" s="38"/>
      <c r="AZ8" s="38"/>
      <c r="BA8" s="38"/>
      <c r="BB8" s="38">
        <f>データ!U6</f>
        <v>75.7</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8" t="str">
        <f>データ!N6</f>
        <v>-</v>
      </c>
      <c r="C10" s="38"/>
      <c r="D10" s="38"/>
      <c r="E10" s="38"/>
      <c r="F10" s="38"/>
      <c r="G10" s="38"/>
      <c r="H10" s="38"/>
      <c r="I10" s="38" t="str">
        <f>データ!O6</f>
        <v>該当数値なし</v>
      </c>
      <c r="J10" s="38"/>
      <c r="K10" s="38"/>
      <c r="L10" s="38"/>
      <c r="M10" s="38"/>
      <c r="N10" s="38"/>
      <c r="O10" s="38"/>
      <c r="P10" s="38">
        <f>データ!P6</f>
        <v>3.93</v>
      </c>
      <c r="Q10" s="38"/>
      <c r="R10" s="38"/>
      <c r="S10" s="38"/>
      <c r="T10" s="38"/>
      <c r="U10" s="38"/>
      <c r="V10" s="38"/>
      <c r="W10" s="38">
        <f>データ!Q6</f>
        <v>86.56</v>
      </c>
      <c r="X10" s="38"/>
      <c r="Y10" s="38"/>
      <c r="Z10" s="38"/>
      <c r="AA10" s="38"/>
      <c r="AB10" s="38"/>
      <c r="AC10" s="38"/>
      <c r="AD10" s="37">
        <f>データ!R6</f>
        <v>2910</v>
      </c>
      <c r="AE10" s="37"/>
      <c r="AF10" s="37"/>
      <c r="AG10" s="37"/>
      <c r="AH10" s="37"/>
      <c r="AI10" s="37"/>
      <c r="AJ10" s="37"/>
      <c r="AK10" s="2"/>
      <c r="AL10" s="37">
        <f>データ!V6</f>
        <v>2670</v>
      </c>
      <c r="AM10" s="37"/>
      <c r="AN10" s="37"/>
      <c r="AO10" s="37"/>
      <c r="AP10" s="37"/>
      <c r="AQ10" s="37"/>
      <c r="AR10" s="37"/>
      <c r="AS10" s="37"/>
      <c r="AT10" s="38">
        <f>データ!W6</f>
        <v>1.72</v>
      </c>
      <c r="AU10" s="38"/>
      <c r="AV10" s="38"/>
      <c r="AW10" s="38"/>
      <c r="AX10" s="38"/>
      <c r="AY10" s="38"/>
      <c r="AZ10" s="38"/>
      <c r="BA10" s="38"/>
      <c r="BB10" s="38">
        <f>データ!X6</f>
        <v>1552.33</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116</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71" t="s">
        <v>117</v>
      </c>
      <c r="BM47" s="72"/>
      <c r="BN47" s="72"/>
      <c r="BO47" s="72"/>
      <c r="BP47" s="72"/>
      <c r="BQ47" s="72"/>
      <c r="BR47" s="72"/>
      <c r="BS47" s="72"/>
      <c r="BT47" s="72"/>
      <c r="BU47" s="72"/>
      <c r="BV47" s="72"/>
      <c r="BW47" s="72"/>
      <c r="BX47" s="72"/>
      <c r="BY47" s="72"/>
      <c r="BZ47" s="7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71"/>
      <c r="BM48" s="72"/>
      <c r="BN48" s="72"/>
      <c r="BO48" s="72"/>
      <c r="BP48" s="72"/>
      <c r="BQ48" s="72"/>
      <c r="BR48" s="72"/>
      <c r="BS48" s="72"/>
      <c r="BT48" s="72"/>
      <c r="BU48" s="72"/>
      <c r="BV48" s="72"/>
      <c r="BW48" s="72"/>
      <c r="BX48" s="72"/>
      <c r="BY48" s="72"/>
      <c r="BZ48" s="7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71"/>
      <c r="BM49" s="72"/>
      <c r="BN49" s="72"/>
      <c r="BO49" s="72"/>
      <c r="BP49" s="72"/>
      <c r="BQ49" s="72"/>
      <c r="BR49" s="72"/>
      <c r="BS49" s="72"/>
      <c r="BT49" s="72"/>
      <c r="BU49" s="72"/>
      <c r="BV49" s="72"/>
      <c r="BW49" s="72"/>
      <c r="BX49" s="72"/>
      <c r="BY49" s="72"/>
      <c r="BZ49" s="7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71"/>
      <c r="BM50" s="72"/>
      <c r="BN50" s="72"/>
      <c r="BO50" s="72"/>
      <c r="BP50" s="72"/>
      <c r="BQ50" s="72"/>
      <c r="BR50" s="72"/>
      <c r="BS50" s="72"/>
      <c r="BT50" s="72"/>
      <c r="BU50" s="72"/>
      <c r="BV50" s="72"/>
      <c r="BW50" s="72"/>
      <c r="BX50" s="72"/>
      <c r="BY50" s="72"/>
      <c r="BZ50" s="7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71"/>
      <c r="BM51" s="72"/>
      <c r="BN51" s="72"/>
      <c r="BO51" s="72"/>
      <c r="BP51" s="72"/>
      <c r="BQ51" s="72"/>
      <c r="BR51" s="72"/>
      <c r="BS51" s="72"/>
      <c r="BT51" s="72"/>
      <c r="BU51" s="72"/>
      <c r="BV51" s="72"/>
      <c r="BW51" s="72"/>
      <c r="BX51" s="72"/>
      <c r="BY51" s="72"/>
      <c r="BZ51" s="7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71"/>
      <c r="BM52" s="72"/>
      <c r="BN52" s="72"/>
      <c r="BO52" s="72"/>
      <c r="BP52" s="72"/>
      <c r="BQ52" s="72"/>
      <c r="BR52" s="72"/>
      <c r="BS52" s="72"/>
      <c r="BT52" s="72"/>
      <c r="BU52" s="72"/>
      <c r="BV52" s="72"/>
      <c r="BW52" s="72"/>
      <c r="BX52" s="72"/>
      <c r="BY52" s="72"/>
      <c r="BZ52" s="7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71"/>
      <c r="BM53" s="72"/>
      <c r="BN53" s="72"/>
      <c r="BO53" s="72"/>
      <c r="BP53" s="72"/>
      <c r="BQ53" s="72"/>
      <c r="BR53" s="72"/>
      <c r="BS53" s="72"/>
      <c r="BT53" s="72"/>
      <c r="BU53" s="72"/>
      <c r="BV53" s="72"/>
      <c r="BW53" s="72"/>
      <c r="BX53" s="72"/>
      <c r="BY53" s="72"/>
      <c r="BZ53" s="7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71"/>
      <c r="BM54" s="72"/>
      <c r="BN54" s="72"/>
      <c r="BO54" s="72"/>
      <c r="BP54" s="72"/>
      <c r="BQ54" s="72"/>
      <c r="BR54" s="72"/>
      <c r="BS54" s="72"/>
      <c r="BT54" s="72"/>
      <c r="BU54" s="72"/>
      <c r="BV54" s="72"/>
      <c r="BW54" s="72"/>
      <c r="BX54" s="72"/>
      <c r="BY54" s="72"/>
      <c r="BZ54" s="7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71"/>
      <c r="BM55" s="72"/>
      <c r="BN55" s="72"/>
      <c r="BO55" s="72"/>
      <c r="BP55" s="72"/>
      <c r="BQ55" s="72"/>
      <c r="BR55" s="72"/>
      <c r="BS55" s="72"/>
      <c r="BT55" s="72"/>
      <c r="BU55" s="72"/>
      <c r="BV55" s="72"/>
      <c r="BW55" s="72"/>
      <c r="BX55" s="72"/>
      <c r="BY55" s="72"/>
      <c r="BZ55" s="7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71"/>
      <c r="BM56" s="72"/>
      <c r="BN56" s="72"/>
      <c r="BO56" s="72"/>
      <c r="BP56" s="72"/>
      <c r="BQ56" s="72"/>
      <c r="BR56" s="72"/>
      <c r="BS56" s="72"/>
      <c r="BT56" s="72"/>
      <c r="BU56" s="72"/>
      <c r="BV56" s="72"/>
      <c r="BW56" s="72"/>
      <c r="BX56" s="72"/>
      <c r="BY56" s="72"/>
      <c r="BZ56" s="73"/>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71"/>
      <c r="BM57" s="72"/>
      <c r="BN57" s="72"/>
      <c r="BO57" s="72"/>
      <c r="BP57" s="72"/>
      <c r="BQ57" s="72"/>
      <c r="BR57" s="72"/>
      <c r="BS57" s="72"/>
      <c r="BT57" s="72"/>
      <c r="BU57" s="72"/>
      <c r="BV57" s="72"/>
      <c r="BW57" s="72"/>
      <c r="BX57" s="72"/>
      <c r="BY57" s="72"/>
      <c r="BZ57" s="7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71"/>
      <c r="BM58" s="72"/>
      <c r="BN58" s="72"/>
      <c r="BO58" s="72"/>
      <c r="BP58" s="72"/>
      <c r="BQ58" s="72"/>
      <c r="BR58" s="72"/>
      <c r="BS58" s="72"/>
      <c r="BT58" s="72"/>
      <c r="BU58" s="72"/>
      <c r="BV58" s="72"/>
      <c r="BW58" s="72"/>
      <c r="BX58" s="72"/>
      <c r="BY58" s="72"/>
      <c r="BZ58" s="7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71"/>
      <c r="BM59" s="72"/>
      <c r="BN59" s="72"/>
      <c r="BO59" s="72"/>
      <c r="BP59" s="72"/>
      <c r="BQ59" s="72"/>
      <c r="BR59" s="72"/>
      <c r="BS59" s="72"/>
      <c r="BT59" s="72"/>
      <c r="BU59" s="72"/>
      <c r="BV59" s="72"/>
      <c r="BW59" s="72"/>
      <c r="BX59" s="72"/>
      <c r="BY59" s="72"/>
      <c r="BZ59" s="73"/>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71"/>
      <c r="BM60" s="72"/>
      <c r="BN60" s="72"/>
      <c r="BO60" s="72"/>
      <c r="BP60" s="72"/>
      <c r="BQ60" s="72"/>
      <c r="BR60" s="72"/>
      <c r="BS60" s="72"/>
      <c r="BT60" s="72"/>
      <c r="BU60" s="72"/>
      <c r="BV60" s="72"/>
      <c r="BW60" s="72"/>
      <c r="BX60" s="72"/>
      <c r="BY60" s="72"/>
      <c r="BZ60" s="7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71"/>
      <c r="BM61" s="72"/>
      <c r="BN61" s="72"/>
      <c r="BO61" s="72"/>
      <c r="BP61" s="72"/>
      <c r="BQ61" s="72"/>
      <c r="BR61" s="72"/>
      <c r="BS61" s="72"/>
      <c r="BT61" s="72"/>
      <c r="BU61" s="72"/>
      <c r="BV61" s="72"/>
      <c r="BW61" s="72"/>
      <c r="BX61" s="72"/>
      <c r="BY61" s="72"/>
      <c r="BZ61" s="7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71"/>
      <c r="BM62" s="72"/>
      <c r="BN62" s="72"/>
      <c r="BO62" s="72"/>
      <c r="BP62" s="72"/>
      <c r="BQ62" s="72"/>
      <c r="BR62" s="72"/>
      <c r="BS62" s="72"/>
      <c r="BT62" s="72"/>
      <c r="BU62" s="72"/>
      <c r="BV62" s="72"/>
      <c r="BW62" s="72"/>
      <c r="BX62" s="72"/>
      <c r="BY62" s="72"/>
      <c r="BZ62" s="7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74"/>
      <c r="BM63" s="75"/>
      <c r="BN63" s="75"/>
      <c r="BO63" s="75"/>
      <c r="BP63" s="75"/>
      <c r="BQ63" s="75"/>
      <c r="BR63" s="75"/>
      <c r="BS63" s="75"/>
      <c r="BT63" s="75"/>
      <c r="BU63" s="75"/>
      <c r="BV63" s="75"/>
      <c r="BW63" s="75"/>
      <c r="BX63" s="75"/>
      <c r="BY63" s="75"/>
      <c r="BZ63" s="76"/>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71" t="s">
        <v>118</v>
      </c>
      <c r="BM66" s="72"/>
      <c r="BN66" s="72"/>
      <c r="BO66" s="72"/>
      <c r="BP66" s="72"/>
      <c r="BQ66" s="72"/>
      <c r="BR66" s="72"/>
      <c r="BS66" s="72"/>
      <c r="BT66" s="72"/>
      <c r="BU66" s="72"/>
      <c r="BV66" s="72"/>
      <c r="BW66" s="72"/>
      <c r="BX66" s="72"/>
      <c r="BY66" s="72"/>
      <c r="BZ66" s="7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71"/>
      <c r="BM67" s="72"/>
      <c r="BN67" s="72"/>
      <c r="BO67" s="72"/>
      <c r="BP67" s="72"/>
      <c r="BQ67" s="72"/>
      <c r="BR67" s="72"/>
      <c r="BS67" s="72"/>
      <c r="BT67" s="72"/>
      <c r="BU67" s="72"/>
      <c r="BV67" s="72"/>
      <c r="BW67" s="72"/>
      <c r="BX67" s="72"/>
      <c r="BY67" s="72"/>
      <c r="BZ67" s="7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71"/>
      <c r="BM68" s="72"/>
      <c r="BN68" s="72"/>
      <c r="BO68" s="72"/>
      <c r="BP68" s="72"/>
      <c r="BQ68" s="72"/>
      <c r="BR68" s="72"/>
      <c r="BS68" s="72"/>
      <c r="BT68" s="72"/>
      <c r="BU68" s="72"/>
      <c r="BV68" s="72"/>
      <c r="BW68" s="72"/>
      <c r="BX68" s="72"/>
      <c r="BY68" s="72"/>
      <c r="BZ68" s="7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71"/>
      <c r="BM69" s="72"/>
      <c r="BN69" s="72"/>
      <c r="BO69" s="72"/>
      <c r="BP69" s="72"/>
      <c r="BQ69" s="72"/>
      <c r="BR69" s="72"/>
      <c r="BS69" s="72"/>
      <c r="BT69" s="72"/>
      <c r="BU69" s="72"/>
      <c r="BV69" s="72"/>
      <c r="BW69" s="72"/>
      <c r="BX69" s="72"/>
      <c r="BY69" s="72"/>
      <c r="BZ69" s="7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71"/>
      <c r="BM70" s="72"/>
      <c r="BN70" s="72"/>
      <c r="BO70" s="72"/>
      <c r="BP70" s="72"/>
      <c r="BQ70" s="72"/>
      <c r="BR70" s="72"/>
      <c r="BS70" s="72"/>
      <c r="BT70" s="72"/>
      <c r="BU70" s="72"/>
      <c r="BV70" s="72"/>
      <c r="BW70" s="72"/>
      <c r="BX70" s="72"/>
      <c r="BY70" s="72"/>
      <c r="BZ70" s="7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71"/>
      <c r="BM71" s="72"/>
      <c r="BN71" s="72"/>
      <c r="BO71" s="72"/>
      <c r="BP71" s="72"/>
      <c r="BQ71" s="72"/>
      <c r="BR71" s="72"/>
      <c r="BS71" s="72"/>
      <c r="BT71" s="72"/>
      <c r="BU71" s="72"/>
      <c r="BV71" s="72"/>
      <c r="BW71" s="72"/>
      <c r="BX71" s="72"/>
      <c r="BY71" s="72"/>
      <c r="BZ71" s="7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71"/>
      <c r="BM72" s="72"/>
      <c r="BN72" s="72"/>
      <c r="BO72" s="72"/>
      <c r="BP72" s="72"/>
      <c r="BQ72" s="72"/>
      <c r="BR72" s="72"/>
      <c r="BS72" s="72"/>
      <c r="BT72" s="72"/>
      <c r="BU72" s="72"/>
      <c r="BV72" s="72"/>
      <c r="BW72" s="72"/>
      <c r="BX72" s="72"/>
      <c r="BY72" s="72"/>
      <c r="BZ72" s="7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71"/>
      <c r="BM73" s="72"/>
      <c r="BN73" s="72"/>
      <c r="BO73" s="72"/>
      <c r="BP73" s="72"/>
      <c r="BQ73" s="72"/>
      <c r="BR73" s="72"/>
      <c r="BS73" s="72"/>
      <c r="BT73" s="72"/>
      <c r="BU73" s="72"/>
      <c r="BV73" s="72"/>
      <c r="BW73" s="72"/>
      <c r="BX73" s="72"/>
      <c r="BY73" s="72"/>
      <c r="BZ73" s="7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71"/>
      <c r="BM74" s="72"/>
      <c r="BN74" s="72"/>
      <c r="BO74" s="72"/>
      <c r="BP74" s="72"/>
      <c r="BQ74" s="72"/>
      <c r="BR74" s="72"/>
      <c r="BS74" s="72"/>
      <c r="BT74" s="72"/>
      <c r="BU74" s="72"/>
      <c r="BV74" s="72"/>
      <c r="BW74" s="72"/>
      <c r="BX74" s="72"/>
      <c r="BY74" s="72"/>
      <c r="BZ74" s="7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71"/>
      <c r="BM75" s="72"/>
      <c r="BN75" s="72"/>
      <c r="BO75" s="72"/>
      <c r="BP75" s="72"/>
      <c r="BQ75" s="72"/>
      <c r="BR75" s="72"/>
      <c r="BS75" s="72"/>
      <c r="BT75" s="72"/>
      <c r="BU75" s="72"/>
      <c r="BV75" s="72"/>
      <c r="BW75" s="72"/>
      <c r="BX75" s="72"/>
      <c r="BY75" s="72"/>
      <c r="BZ75" s="7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71"/>
      <c r="BM76" s="72"/>
      <c r="BN76" s="72"/>
      <c r="BO76" s="72"/>
      <c r="BP76" s="72"/>
      <c r="BQ76" s="72"/>
      <c r="BR76" s="72"/>
      <c r="BS76" s="72"/>
      <c r="BT76" s="72"/>
      <c r="BU76" s="72"/>
      <c r="BV76" s="72"/>
      <c r="BW76" s="72"/>
      <c r="BX76" s="72"/>
      <c r="BY76" s="72"/>
      <c r="BZ76" s="7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71"/>
      <c r="BM77" s="72"/>
      <c r="BN77" s="72"/>
      <c r="BO77" s="72"/>
      <c r="BP77" s="72"/>
      <c r="BQ77" s="72"/>
      <c r="BR77" s="72"/>
      <c r="BS77" s="72"/>
      <c r="BT77" s="72"/>
      <c r="BU77" s="72"/>
      <c r="BV77" s="72"/>
      <c r="BW77" s="72"/>
      <c r="BX77" s="72"/>
      <c r="BY77" s="72"/>
      <c r="BZ77" s="7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71"/>
      <c r="BM78" s="72"/>
      <c r="BN78" s="72"/>
      <c r="BO78" s="72"/>
      <c r="BP78" s="72"/>
      <c r="BQ78" s="72"/>
      <c r="BR78" s="72"/>
      <c r="BS78" s="72"/>
      <c r="BT78" s="72"/>
      <c r="BU78" s="72"/>
      <c r="BV78" s="72"/>
      <c r="BW78" s="72"/>
      <c r="BX78" s="72"/>
      <c r="BY78" s="72"/>
      <c r="BZ78" s="7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71"/>
      <c r="BM79" s="72"/>
      <c r="BN79" s="72"/>
      <c r="BO79" s="72"/>
      <c r="BP79" s="72"/>
      <c r="BQ79" s="72"/>
      <c r="BR79" s="72"/>
      <c r="BS79" s="72"/>
      <c r="BT79" s="72"/>
      <c r="BU79" s="72"/>
      <c r="BV79" s="72"/>
      <c r="BW79" s="72"/>
      <c r="BX79" s="72"/>
      <c r="BY79" s="72"/>
      <c r="BZ79" s="7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71"/>
      <c r="BM80" s="72"/>
      <c r="BN80" s="72"/>
      <c r="BO80" s="72"/>
      <c r="BP80" s="72"/>
      <c r="BQ80" s="72"/>
      <c r="BR80" s="72"/>
      <c r="BS80" s="72"/>
      <c r="BT80" s="72"/>
      <c r="BU80" s="72"/>
      <c r="BV80" s="72"/>
      <c r="BW80" s="72"/>
      <c r="BX80" s="72"/>
      <c r="BY80" s="72"/>
      <c r="BZ80" s="7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71"/>
      <c r="BM81" s="72"/>
      <c r="BN81" s="72"/>
      <c r="BO81" s="72"/>
      <c r="BP81" s="72"/>
      <c r="BQ81" s="72"/>
      <c r="BR81" s="72"/>
      <c r="BS81" s="72"/>
      <c r="BT81" s="72"/>
      <c r="BU81" s="72"/>
      <c r="BV81" s="72"/>
      <c r="BW81" s="72"/>
      <c r="BX81" s="72"/>
      <c r="BY81" s="72"/>
      <c r="BZ81" s="7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74"/>
      <c r="BM82" s="75"/>
      <c r="BN82" s="75"/>
      <c r="BO82" s="75"/>
      <c r="BP82" s="75"/>
      <c r="BQ82" s="75"/>
      <c r="BR82" s="75"/>
      <c r="BS82" s="75"/>
      <c r="BT82" s="75"/>
      <c r="BU82" s="75"/>
      <c r="BV82" s="75"/>
      <c r="BW82" s="75"/>
      <c r="BX82" s="75"/>
      <c r="BY82" s="75"/>
      <c r="BZ82" s="76"/>
    </row>
    <row r="83" spans="1:78" x14ac:dyDescent="0.15">
      <c r="C83" s="77" t="s">
        <v>30</v>
      </c>
      <c r="D83" s="77"/>
      <c r="E83" s="77"/>
      <c r="F83" s="77"/>
      <c r="G83" s="77"/>
      <c r="H83" s="77"/>
      <c r="I83" s="77"/>
      <c r="J83" s="77"/>
      <c r="K83" s="77"/>
      <c r="L83" s="77"/>
      <c r="M83" s="77"/>
      <c r="N83" s="77"/>
      <c r="O83" s="77"/>
      <c r="P83" s="77"/>
      <c r="Q83" s="77"/>
      <c r="R83" s="77"/>
      <c r="S83" s="77"/>
      <c r="T83" s="77"/>
      <c r="U83" s="77"/>
      <c r="V83" s="77"/>
      <c r="W83" s="77"/>
      <c r="X83" s="77"/>
      <c r="Y83" s="77"/>
      <c r="Z83" s="77"/>
      <c r="AA83" s="77"/>
      <c r="AB83" s="77"/>
      <c r="AC83" s="77"/>
      <c r="AD83" s="77"/>
      <c r="AE83" s="77"/>
      <c r="AF83" s="77"/>
      <c r="AG83" s="77"/>
      <c r="AH83" s="77"/>
      <c r="AI83" s="77"/>
      <c r="AJ83" s="77"/>
      <c r="AK83" s="77"/>
      <c r="AL83" s="77"/>
      <c r="AM83" s="77"/>
      <c r="AN83" s="77"/>
      <c r="AO83" s="77"/>
      <c r="AP83" s="77"/>
      <c r="AQ83" s="77"/>
      <c r="AR83" s="77"/>
      <c r="AS83" s="77"/>
      <c r="AT83" s="77"/>
      <c r="AU83" s="77"/>
      <c r="AV83" s="77"/>
      <c r="AW83" s="77"/>
      <c r="AX83" s="77"/>
      <c r="AY83" s="77"/>
      <c r="AZ83" s="77"/>
      <c r="BA83" s="77"/>
      <c r="BB83" s="77"/>
      <c r="BC83" s="77"/>
      <c r="BD83" s="77"/>
      <c r="BE83" s="77"/>
      <c r="BF83" s="77"/>
      <c r="BG83" s="77"/>
      <c r="BH83" s="77"/>
      <c r="BI83" s="77"/>
      <c r="BJ83" s="77"/>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【974.72】</v>
      </c>
      <c r="I86" s="12" t="str">
        <f>データ!CA6</f>
        <v>【44.22】</v>
      </c>
      <c r="J86" s="12" t="str">
        <f>データ!CL6</f>
        <v>【392.85】</v>
      </c>
      <c r="K86" s="12" t="str">
        <f>データ!CW6</f>
        <v>【32.23】</v>
      </c>
      <c r="L86" s="12" t="str">
        <f>データ!DH6</f>
        <v>【80.63】</v>
      </c>
      <c r="M86" s="12" t="s">
        <v>43</v>
      </c>
      <c r="N86" s="12" t="s">
        <v>44</v>
      </c>
      <c r="O86" s="12" t="str">
        <f>データ!EO6</f>
        <v>【0.01】</v>
      </c>
    </row>
  </sheetData>
  <sheetProtection algorithmName="SHA-512" hashValue="BbK24uLcyEe4ySi5rRUqwGVoyG2E1LxZfKvvtD1qnitti7SKfUHOq9NzZtsj34DQ3aeQ65jqlQxLz9MBauj2oA==" saltValue="jZkcSEIVpXQdrlzSaZwDsw=="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9" t="s">
        <v>54</v>
      </c>
      <c r="I3" s="80"/>
      <c r="J3" s="80"/>
      <c r="K3" s="80"/>
      <c r="L3" s="80"/>
      <c r="M3" s="80"/>
      <c r="N3" s="80"/>
      <c r="O3" s="80"/>
      <c r="P3" s="80"/>
      <c r="Q3" s="80"/>
      <c r="R3" s="80"/>
      <c r="S3" s="80"/>
      <c r="T3" s="80"/>
      <c r="U3" s="80"/>
      <c r="V3" s="80"/>
      <c r="W3" s="80"/>
      <c r="X3" s="81"/>
      <c r="Y3" s="85" t="s">
        <v>55</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56</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5" x14ac:dyDescent="0.15">
      <c r="A4" s="14" t="s">
        <v>57</v>
      </c>
      <c r="B4" s="16"/>
      <c r="C4" s="16"/>
      <c r="D4" s="16"/>
      <c r="E4" s="16"/>
      <c r="F4" s="16"/>
      <c r="G4" s="16"/>
      <c r="H4" s="82"/>
      <c r="I4" s="83"/>
      <c r="J4" s="83"/>
      <c r="K4" s="83"/>
      <c r="L4" s="83"/>
      <c r="M4" s="83"/>
      <c r="N4" s="83"/>
      <c r="O4" s="83"/>
      <c r="P4" s="83"/>
      <c r="Q4" s="83"/>
      <c r="R4" s="83"/>
      <c r="S4" s="83"/>
      <c r="T4" s="83"/>
      <c r="U4" s="83"/>
      <c r="V4" s="83"/>
      <c r="W4" s="83"/>
      <c r="X4" s="84"/>
      <c r="Y4" s="78" t="s">
        <v>58</v>
      </c>
      <c r="Z4" s="78"/>
      <c r="AA4" s="78"/>
      <c r="AB4" s="78"/>
      <c r="AC4" s="78"/>
      <c r="AD4" s="78"/>
      <c r="AE4" s="78"/>
      <c r="AF4" s="78"/>
      <c r="AG4" s="78"/>
      <c r="AH4" s="78"/>
      <c r="AI4" s="78"/>
      <c r="AJ4" s="78" t="s">
        <v>59</v>
      </c>
      <c r="AK4" s="78"/>
      <c r="AL4" s="78"/>
      <c r="AM4" s="78"/>
      <c r="AN4" s="78"/>
      <c r="AO4" s="78"/>
      <c r="AP4" s="78"/>
      <c r="AQ4" s="78"/>
      <c r="AR4" s="78"/>
      <c r="AS4" s="78"/>
      <c r="AT4" s="78"/>
      <c r="AU4" s="78" t="s">
        <v>60</v>
      </c>
      <c r="AV4" s="78"/>
      <c r="AW4" s="78"/>
      <c r="AX4" s="78"/>
      <c r="AY4" s="78"/>
      <c r="AZ4" s="78"/>
      <c r="BA4" s="78"/>
      <c r="BB4" s="78"/>
      <c r="BC4" s="78"/>
      <c r="BD4" s="78"/>
      <c r="BE4" s="78"/>
      <c r="BF4" s="78" t="s">
        <v>61</v>
      </c>
      <c r="BG4" s="78"/>
      <c r="BH4" s="78"/>
      <c r="BI4" s="78"/>
      <c r="BJ4" s="78"/>
      <c r="BK4" s="78"/>
      <c r="BL4" s="78"/>
      <c r="BM4" s="78"/>
      <c r="BN4" s="78"/>
      <c r="BO4" s="78"/>
      <c r="BP4" s="78"/>
      <c r="BQ4" s="78" t="s">
        <v>62</v>
      </c>
      <c r="BR4" s="78"/>
      <c r="BS4" s="78"/>
      <c r="BT4" s="78"/>
      <c r="BU4" s="78"/>
      <c r="BV4" s="78"/>
      <c r="BW4" s="78"/>
      <c r="BX4" s="78"/>
      <c r="BY4" s="78"/>
      <c r="BZ4" s="78"/>
      <c r="CA4" s="78"/>
      <c r="CB4" s="78" t="s">
        <v>63</v>
      </c>
      <c r="CC4" s="78"/>
      <c r="CD4" s="78"/>
      <c r="CE4" s="78"/>
      <c r="CF4" s="78"/>
      <c r="CG4" s="78"/>
      <c r="CH4" s="78"/>
      <c r="CI4" s="78"/>
      <c r="CJ4" s="78"/>
      <c r="CK4" s="78"/>
      <c r="CL4" s="78"/>
      <c r="CM4" s="78" t="s">
        <v>64</v>
      </c>
      <c r="CN4" s="78"/>
      <c r="CO4" s="78"/>
      <c r="CP4" s="78"/>
      <c r="CQ4" s="78"/>
      <c r="CR4" s="78"/>
      <c r="CS4" s="78"/>
      <c r="CT4" s="78"/>
      <c r="CU4" s="78"/>
      <c r="CV4" s="78"/>
      <c r="CW4" s="78"/>
      <c r="CX4" s="78" t="s">
        <v>65</v>
      </c>
      <c r="CY4" s="78"/>
      <c r="CZ4" s="78"/>
      <c r="DA4" s="78"/>
      <c r="DB4" s="78"/>
      <c r="DC4" s="78"/>
      <c r="DD4" s="78"/>
      <c r="DE4" s="78"/>
      <c r="DF4" s="78"/>
      <c r="DG4" s="78"/>
      <c r="DH4" s="78"/>
      <c r="DI4" s="78" t="s">
        <v>66</v>
      </c>
      <c r="DJ4" s="78"/>
      <c r="DK4" s="78"/>
      <c r="DL4" s="78"/>
      <c r="DM4" s="78"/>
      <c r="DN4" s="78"/>
      <c r="DO4" s="78"/>
      <c r="DP4" s="78"/>
      <c r="DQ4" s="78"/>
      <c r="DR4" s="78"/>
      <c r="DS4" s="78"/>
      <c r="DT4" s="78" t="s">
        <v>67</v>
      </c>
      <c r="DU4" s="78"/>
      <c r="DV4" s="78"/>
      <c r="DW4" s="78"/>
      <c r="DX4" s="78"/>
      <c r="DY4" s="78"/>
      <c r="DZ4" s="78"/>
      <c r="EA4" s="78"/>
      <c r="EB4" s="78"/>
      <c r="EC4" s="78"/>
      <c r="ED4" s="78"/>
      <c r="EE4" s="78" t="s">
        <v>68</v>
      </c>
      <c r="EF4" s="78"/>
      <c r="EG4" s="78"/>
      <c r="EH4" s="78"/>
      <c r="EI4" s="78"/>
      <c r="EJ4" s="78"/>
      <c r="EK4" s="78"/>
      <c r="EL4" s="78"/>
      <c r="EM4" s="78"/>
      <c r="EN4" s="78"/>
      <c r="EO4" s="78"/>
    </row>
    <row r="5" spans="1:145" x14ac:dyDescent="0.1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15">
      <c r="A6" s="14" t="s">
        <v>97</v>
      </c>
      <c r="B6" s="19">
        <f>B7</f>
        <v>2021</v>
      </c>
      <c r="C6" s="19">
        <f t="shared" ref="C6:X6" si="3">C7</f>
        <v>442054</v>
      </c>
      <c r="D6" s="19">
        <f t="shared" si="3"/>
        <v>47</v>
      </c>
      <c r="E6" s="19">
        <f t="shared" si="3"/>
        <v>17</v>
      </c>
      <c r="F6" s="19">
        <f t="shared" si="3"/>
        <v>6</v>
      </c>
      <c r="G6" s="19">
        <f t="shared" si="3"/>
        <v>0</v>
      </c>
      <c r="H6" s="19" t="str">
        <f t="shared" si="3"/>
        <v>大分県　佐伯市</v>
      </c>
      <c r="I6" s="19" t="str">
        <f t="shared" si="3"/>
        <v>法非適用</v>
      </c>
      <c r="J6" s="19" t="str">
        <f t="shared" si="3"/>
        <v>下水道事業</v>
      </c>
      <c r="K6" s="19" t="str">
        <f t="shared" si="3"/>
        <v>漁業集落排水</v>
      </c>
      <c r="L6" s="19" t="str">
        <f t="shared" si="3"/>
        <v>H1</v>
      </c>
      <c r="M6" s="19" t="str">
        <f t="shared" si="3"/>
        <v>非設置</v>
      </c>
      <c r="N6" s="20" t="str">
        <f t="shared" si="3"/>
        <v>-</v>
      </c>
      <c r="O6" s="20" t="str">
        <f t="shared" si="3"/>
        <v>該当数値なし</v>
      </c>
      <c r="P6" s="20">
        <f t="shared" si="3"/>
        <v>3.93</v>
      </c>
      <c r="Q6" s="20">
        <f t="shared" si="3"/>
        <v>86.56</v>
      </c>
      <c r="R6" s="20">
        <f t="shared" si="3"/>
        <v>2910</v>
      </c>
      <c r="S6" s="20">
        <f t="shared" si="3"/>
        <v>68364</v>
      </c>
      <c r="T6" s="20">
        <f t="shared" si="3"/>
        <v>903.14</v>
      </c>
      <c r="U6" s="20">
        <f t="shared" si="3"/>
        <v>75.7</v>
      </c>
      <c r="V6" s="20">
        <f t="shared" si="3"/>
        <v>2670</v>
      </c>
      <c r="W6" s="20">
        <f t="shared" si="3"/>
        <v>1.72</v>
      </c>
      <c r="X6" s="20">
        <f t="shared" si="3"/>
        <v>1552.33</v>
      </c>
      <c r="Y6" s="21">
        <f>IF(Y7="",NA(),Y7)</f>
        <v>99.06</v>
      </c>
      <c r="Z6" s="21">
        <f t="shared" ref="Z6:AH6" si="4">IF(Z7="",NA(),Z7)</f>
        <v>99.02</v>
      </c>
      <c r="AA6" s="21">
        <f t="shared" si="4"/>
        <v>98.66</v>
      </c>
      <c r="AB6" s="21">
        <f t="shared" si="4"/>
        <v>98.64</v>
      </c>
      <c r="AC6" s="21">
        <f t="shared" si="4"/>
        <v>99.08</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122.26</v>
      </c>
      <c r="BG6" s="21">
        <f t="shared" ref="BG6:BO6" si="7">IF(BG7="",NA(),BG7)</f>
        <v>106.63</v>
      </c>
      <c r="BH6" s="21">
        <f t="shared" si="7"/>
        <v>85.37</v>
      </c>
      <c r="BI6" s="21">
        <f t="shared" si="7"/>
        <v>82.63</v>
      </c>
      <c r="BJ6" s="21">
        <f t="shared" si="7"/>
        <v>48.37</v>
      </c>
      <c r="BK6" s="21">
        <f t="shared" si="7"/>
        <v>169.47</v>
      </c>
      <c r="BL6" s="21">
        <f t="shared" si="7"/>
        <v>512.88</v>
      </c>
      <c r="BM6" s="21">
        <f t="shared" si="7"/>
        <v>641.42999999999995</v>
      </c>
      <c r="BN6" s="21">
        <f t="shared" si="7"/>
        <v>807.81</v>
      </c>
      <c r="BO6" s="21">
        <f t="shared" si="7"/>
        <v>733.23</v>
      </c>
      <c r="BP6" s="20" t="str">
        <f>IF(BP7="","",IF(BP7="-","【-】","【"&amp;SUBSTITUTE(TEXT(BP7,"#,##0.00"),"-","△")&amp;"】"))</f>
        <v>【974.72】</v>
      </c>
      <c r="BQ6" s="21">
        <f>IF(BQ7="",NA(),BQ7)</f>
        <v>38.33</v>
      </c>
      <c r="BR6" s="21">
        <f t="shared" ref="BR6:BZ6" si="8">IF(BR7="",NA(),BR7)</f>
        <v>38.04</v>
      </c>
      <c r="BS6" s="21">
        <f t="shared" si="8"/>
        <v>35.17</v>
      </c>
      <c r="BT6" s="21">
        <f t="shared" si="8"/>
        <v>35.74</v>
      </c>
      <c r="BU6" s="21">
        <f t="shared" si="8"/>
        <v>38.159999999999997</v>
      </c>
      <c r="BV6" s="21">
        <f t="shared" si="8"/>
        <v>53.03</v>
      </c>
      <c r="BW6" s="21">
        <f t="shared" si="8"/>
        <v>51.07</v>
      </c>
      <c r="BX6" s="21">
        <f t="shared" si="8"/>
        <v>56.93</v>
      </c>
      <c r="BY6" s="21">
        <f t="shared" si="8"/>
        <v>49.44</v>
      </c>
      <c r="BZ6" s="21">
        <f t="shared" si="8"/>
        <v>54.39</v>
      </c>
      <c r="CA6" s="20" t="str">
        <f>IF(CA7="","",IF(CA7="-","【-】","【"&amp;SUBSTITUTE(TEXT(CA7,"#,##0.00"),"-","△")&amp;"】"))</f>
        <v>【44.22】</v>
      </c>
      <c r="CB6" s="21">
        <f>IF(CB7="",NA(),CB7)</f>
        <v>395.68</v>
      </c>
      <c r="CC6" s="21">
        <f t="shared" ref="CC6:CK6" si="9">IF(CC7="",NA(),CC7)</f>
        <v>399.17</v>
      </c>
      <c r="CD6" s="21">
        <f t="shared" si="9"/>
        <v>435.36</v>
      </c>
      <c r="CE6" s="21">
        <f t="shared" si="9"/>
        <v>435.03</v>
      </c>
      <c r="CF6" s="21">
        <f t="shared" si="9"/>
        <v>407.93</v>
      </c>
      <c r="CG6" s="21">
        <f t="shared" si="9"/>
        <v>301.77</v>
      </c>
      <c r="CH6" s="21">
        <f t="shared" si="9"/>
        <v>314.68</v>
      </c>
      <c r="CI6" s="21">
        <f t="shared" si="9"/>
        <v>300.17</v>
      </c>
      <c r="CJ6" s="21">
        <f t="shared" si="9"/>
        <v>343.49</v>
      </c>
      <c r="CK6" s="21">
        <f t="shared" si="9"/>
        <v>318.06</v>
      </c>
      <c r="CL6" s="20" t="str">
        <f>IF(CL7="","",IF(CL7="-","【-】","【"&amp;SUBSTITUTE(TEXT(CL7,"#,##0.00"),"-","△")&amp;"】"))</f>
        <v>【392.85】</v>
      </c>
      <c r="CM6" s="21">
        <f>IF(CM7="",NA(),CM7)</f>
        <v>48.43</v>
      </c>
      <c r="CN6" s="21">
        <f t="shared" ref="CN6:CV6" si="10">IF(CN7="",NA(),CN7)</f>
        <v>49.2</v>
      </c>
      <c r="CO6" s="21">
        <f t="shared" si="10"/>
        <v>49.96</v>
      </c>
      <c r="CP6" s="21">
        <f t="shared" si="10"/>
        <v>47.75</v>
      </c>
      <c r="CQ6" s="21">
        <f t="shared" si="10"/>
        <v>47.21</v>
      </c>
      <c r="CR6" s="21">
        <f t="shared" si="10"/>
        <v>39.799999999999997</v>
      </c>
      <c r="CS6" s="21">
        <f t="shared" si="10"/>
        <v>40.83</v>
      </c>
      <c r="CT6" s="21">
        <f t="shared" si="10"/>
        <v>39.130000000000003</v>
      </c>
      <c r="CU6" s="21">
        <f t="shared" si="10"/>
        <v>40.29</v>
      </c>
      <c r="CV6" s="21">
        <f t="shared" si="10"/>
        <v>40.11</v>
      </c>
      <c r="CW6" s="20" t="str">
        <f>IF(CW7="","",IF(CW7="-","【-】","【"&amp;SUBSTITUTE(TEXT(CW7,"#,##0.00"),"-","△")&amp;"】"))</f>
        <v>【32.23】</v>
      </c>
      <c r="CX6" s="21">
        <f>IF(CX7="",NA(),CX7)</f>
        <v>76.88</v>
      </c>
      <c r="CY6" s="21">
        <f t="shared" ref="CY6:DG6" si="11">IF(CY7="",NA(),CY7)</f>
        <v>77.819999999999993</v>
      </c>
      <c r="CZ6" s="21">
        <f t="shared" si="11"/>
        <v>78.459999999999994</v>
      </c>
      <c r="DA6" s="21">
        <f t="shared" si="11"/>
        <v>78.55</v>
      </c>
      <c r="DB6" s="21">
        <f t="shared" si="11"/>
        <v>78.459999999999994</v>
      </c>
      <c r="DC6" s="21">
        <f t="shared" si="11"/>
        <v>85.32</v>
      </c>
      <c r="DD6" s="21">
        <f t="shared" si="11"/>
        <v>86</v>
      </c>
      <c r="DE6" s="21">
        <f t="shared" si="11"/>
        <v>86.33</v>
      </c>
      <c r="DF6" s="21">
        <f t="shared" si="11"/>
        <v>87.49</v>
      </c>
      <c r="DG6" s="21">
        <f t="shared" si="11"/>
        <v>87.61</v>
      </c>
      <c r="DH6" s="20" t="str">
        <f>IF(DH7="","",IF(DH7="-","【-】","【"&amp;SUBSTITUTE(TEXT(DH7,"#,##0.00"),"-","△")&amp;"】"))</f>
        <v>【80.63】</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0">
        <f t="shared" si="14"/>
        <v>0</v>
      </c>
      <c r="EK6" s="20">
        <f t="shared" si="14"/>
        <v>0</v>
      </c>
      <c r="EL6" s="20">
        <f t="shared" si="14"/>
        <v>0</v>
      </c>
      <c r="EM6" s="21">
        <f t="shared" si="14"/>
        <v>0.01</v>
      </c>
      <c r="EN6" s="20">
        <f t="shared" si="14"/>
        <v>0</v>
      </c>
      <c r="EO6" s="20" t="str">
        <f>IF(EO7="","",IF(EO7="-","【-】","【"&amp;SUBSTITUTE(TEXT(EO7,"#,##0.00"),"-","△")&amp;"】"))</f>
        <v>【0.01】</v>
      </c>
    </row>
    <row r="7" spans="1:145" s="22" customFormat="1" x14ac:dyDescent="0.15">
      <c r="A7" s="14"/>
      <c r="B7" s="23">
        <v>2021</v>
      </c>
      <c r="C7" s="23">
        <v>442054</v>
      </c>
      <c r="D7" s="23">
        <v>47</v>
      </c>
      <c r="E7" s="23">
        <v>17</v>
      </c>
      <c r="F7" s="23">
        <v>6</v>
      </c>
      <c r="G7" s="23">
        <v>0</v>
      </c>
      <c r="H7" s="23" t="s">
        <v>98</v>
      </c>
      <c r="I7" s="23" t="s">
        <v>99</v>
      </c>
      <c r="J7" s="23" t="s">
        <v>100</v>
      </c>
      <c r="K7" s="23" t="s">
        <v>101</v>
      </c>
      <c r="L7" s="23" t="s">
        <v>102</v>
      </c>
      <c r="M7" s="23" t="s">
        <v>103</v>
      </c>
      <c r="N7" s="24" t="s">
        <v>104</v>
      </c>
      <c r="O7" s="24" t="s">
        <v>105</v>
      </c>
      <c r="P7" s="24">
        <v>3.93</v>
      </c>
      <c r="Q7" s="24">
        <v>86.56</v>
      </c>
      <c r="R7" s="24">
        <v>2910</v>
      </c>
      <c r="S7" s="24">
        <v>68364</v>
      </c>
      <c r="T7" s="24">
        <v>903.14</v>
      </c>
      <c r="U7" s="24">
        <v>75.7</v>
      </c>
      <c r="V7" s="24">
        <v>2670</v>
      </c>
      <c r="W7" s="24">
        <v>1.72</v>
      </c>
      <c r="X7" s="24">
        <v>1552.33</v>
      </c>
      <c r="Y7" s="24">
        <v>99.06</v>
      </c>
      <c r="Z7" s="24">
        <v>99.02</v>
      </c>
      <c r="AA7" s="24">
        <v>98.66</v>
      </c>
      <c r="AB7" s="24">
        <v>98.64</v>
      </c>
      <c r="AC7" s="24">
        <v>99.08</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122.26</v>
      </c>
      <c r="BG7" s="24">
        <v>106.63</v>
      </c>
      <c r="BH7" s="24">
        <v>85.37</v>
      </c>
      <c r="BI7" s="24">
        <v>82.63</v>
      </c>
      <c r="BJ7" s="24">
        <v>48.37</v>
      </c>
      <c r="BK7" s="24">
        <v>169.47</v>
      </c>
      <c r="BL7" s="24">
        <v>512.88</v>
      </c>
      <c r="BM7" s="24">
        <v>641.42999999999995</v>
      </c>
      <c r="BN7" s="24">
        <v>807.81</v>
      </c>
      <c r="BO7" s="24">
        <v>733.23</v>
      </c>
      <c r="BP7" s="24">
        <v>974.72</v>
      </c>
      <c r="BQ7" s="24">
        <v>38.33</v>
      </c>
      <c r="BR7" s="24">
        <v>38.04</v>
      </c>
      <c r="BS7" s="24">
        <v>35.17</v>
      </c>
      <c r="BT7" s="24">
        <v>35.74</v>
      </c>
      <c r="BU7" s="24">
        <v>38.159999999999997</v>
      </c>
      <c r="BV7" s="24">
        <v>53.03</v>
      </c>
      <c r="BW7" s="24">
        <v>51.07</v>
      </c>
      <c r="BX7" s="24">
        <v>56.93</v>
      </c>
      <c r="BY7" s="24">
        <v>49.44</v>
      </c>
      <c r="BZ7" s="24">
        <v>54.39</v>
      </c>
      <c r="CA7" s="24">
        <v>44.22</v>
      </c>
      <c r="CB7" s="24">
        <v>395.68</v>
      </c>
      <c r="CC7" s="24">
        <v>399.17</v>
      </c>
      <c r="CD7" s="24">
        <v>435.36</v>
      </c>
      <c r="CE7" s="24">
        <v>435.03</v>
      </c>
      <c r="CF7" s="24">
        <v>407.93</v>
      </c>
      <c r="CG7" s="24">
        <v>301.77</v>
      </c>
      <c r="CH7" s="24">
        <v>314.68</v>
      </c>
      <c r="CI7" s="24">
        <v>300.17</v>
      </c>
      <c r="CJ7" s="24">
        <v>343.49</v>
      </c>
      <c r="CK7" s="24">
        <v>318.06</v>
      </c>
      <c r="CL7" s="24">
        <v>392.85</v>
      </c>
      <c r="CM7" s="24">
        <v>48.43</v>
      </c>
      <c r="CN7" s="24">
        <v>49.2</v>
      </c>
      <c r="CO7" s="24">
        <v>49.96</v>
      </c>
      <c r="CP7" s="24">
        <v>47.75</v>
      </c>
      <c r="CQ7" s="24">
        <v>47.21</v>
      </c>
      <c r="CR7" s="24">
        <v>39.799999999999997</v>
      </c>
      <c r="CS7" s="24">
        <v>40.83</v>
      </c>
      <c r="CT7" s="24">
        <v>39.130000000000003</v>
      </c>
      <c r="CU7" s="24">
        <v>40.29</v>
      </c>
      <c r="CV7" s="24">
        <v>40.11</v>
      </c>
      <c r="CW7" s="24">
        <v>32.229999999999997</v>
      </c>
      <c r="CX7" s="24">
        <v>76.88</v>
      </c>
      <c r="CY7" s="24">
        <v>77.819999999999993</v>
      </c>
      <c r="CZ7" s="24">
        <v>78.459999999999994</v>
      </c>
      <c r="DA7" s="24">
        <v>78.55</v>
      </c>
      <c r="DB7" s="24">
        <v>78.459999999999994</v>
      </c>
      <c r="DC7" s="24">
        <v>85.32</v>
      </c>
      <c r="DD7" s="24">
        <v>86</v>
      </c>
      <c r="DE7" s="24">
        <v>86.33</v>
      </c>
      <c r="DF7" s="24">
        <v>87.49</v>
      </c>
      <c r="DG7" s="24">
        <v>87.61</v>
      </c>
      <c r="DH7" s="24">
        <v>80.63</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v>
      </c>
      <c r="EK7" s="24">
        <v>0</v>
      </c>
      <c r="EL7" s="24">
        <v>0</v>
      </c>
      <c r="EM7" s="24">
        <v>0.01</v>
      </c>
      <c r="EN7" s="24">
        <v>0</v>
      </c>
      <c r="EO7" s="24">
        <v>0.01</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15">
      <c r="B11">
        <v>4</v>
      </c>
      <c r="C11">
        <v>3</v>
      </c>
      <c r="D11">
        <v>2</v>
      </c>
      <c r="E11">
        <v>1</v>
      </c>
      <c r="F11">
        <v>0</v>
      </c>
      <c r="G11" t="s">
        <v>111</v>
      </c>
    </row>
    <row r="12" spans="1:145" x14ac:dyDescent="0.15">
      <c r="B12">
        <v>1</v>
      </c>
      <c r="C12">
        <v>1</v>
      </c>
      <c r="D12">
        <v>1</v>
      </c>
      <c r="E12">
        <v>2</v>
      </c>
      <c r="F12">
        <v>3</v>
      </c>
      <c r="G12" t="s">
        <v>112</v>
      </c>
    </row>
    <row r="13" spans="1:145" x14ac:dyDescent="0.15">
      <c r="B13" t="s">
        <v>113</v>
      </c>
      <c r="C13" t="s">
        <v>113</v>
      </c>
      <c r="D13" t="s">
        <v>114</v>
      </c>
      <c r="E13" t="s">
        <v>114</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oitapref</cp:lastModifiedBy>
  <cp:lastPrinted>2023-01-30T06:05:54Z</cp:lastPrinted>
  <dcterms:created xsi:type="dcterms:W3CDTF">2022-12-01T02:04:01Z</dcterms:created>
  <dcterms:modified xsi:type="dcterms:W3CDTF">2023-01-30T06:06:10Z</dcterms:modified>
  <cp:category/>
</cp:coreProperties>
</file>