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作業＆資料フォルダ\①産業連関表\①H27産業連関表作成作業\1 H27年表作表作業フォルダ\⑨分析ツール作成\分析ツール（Ｈ27）\"/>
    </mc:Choice>
  </mc:AlternateContent>
  <bookViews>
    <workbookView xWindow="-10980" yWindow="852" windowWidth="18312" windowHeight="11592" tabRatio="921"/>
  </bookViews>
  <sheets>
    <sheet name="ご利用にあたって（必ずお読みください）" sheetId="17" r:id="rId1"/>
    <sheet name="データ入力表" sheetId="7" r:id="rId2"/>
    <sheet name="①結果" sheetId="8" r:id="rId3"/>
    <sheet name="②表" sheetId="11" r:id="rId4"/>
    <sheet name="③フロー" sheetId="13" r:id="rId5"/>
    <sheet name="④グラフ" sheetId="16" r:id="rId6"/>
    <sheet name="計算" sheetId="3" r:id="rId7"/>
    <sheet name="価格変換" sheetId="6" r:id="rId8"/>
    <sheet name="マージン" sheetId="1" r:id="rId9"/>
    <sheet name="各種係数" sheetId="2" r:id="rId10"/>
    <sheet name="逆行列係数表" sheetId="19" r:id="rId11"/>
    <sheet name="投入係数" sheetId="4" r:id="rId12"/>
    <sheet name="H27取引基本表（生産者）(104)" sheetId="18" r:id="rId13"/>
  </sheets>
  <definedNames>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3">②表!$A$1:$W$113</definedName>
    <definedName name="_xlnm.Print_Area" localSheetId="12">'H27取引基本表（生産者）(104)'!$A$1:$DR$118</definedName>
    <definedName name="_xlnm.Print_Area" localSheetId="1">データ入力表!$A$1:$J$130</definedName>
    <definedName name="_xlnm.Print_Titles" localSheetId="3">②表!$3:$7</definedName>
    <definedName name="_xlnm.Print_Titles" localSheetId="12">'H27取引基本表（生産者）(104)'!$A:$B</definedName>
    <definedName name="_xlnm.Print_Titles" localSheetId="10">逆行列係数表!$A:$B</definedName>
    <definedName name="_xlnm.Print_Titles" localSheetId="11">投入係数!$A:$B</definedName>
  </definedNames>
  <calcPr calcId="162913"/>
</workbook>
</file>

<file path=xl/calcChain.xml><?xml version="1.0" encoding="utf-8"?>
<calcChain xmlns="http://schemas.openxmlformats.org/spreadsheetml/2006/main">
  <c r="DT109" i="18" l="1"/>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4" i="2"/>
  <c r="DE109" i="18" l="1"/>
  <c r="C120" i="4" l="1"/>
  <c r="O109" i="3" l="1"/>
  <c r="F4" i="2" a="1"/>
  <c r="F4" i="2" s="1"/>
  <c r="F67" i="2" l="1"/>
  <c r="F106" i="2"/>
  <c r="F83" i="2"/>
  <c r="F51" i="2"/>
  <c r="F27" i="2"/>
  <c r="F11" i="2"/>
  <c r="F98" i="2"/>
  <c r="F90" i="2"/>
  <c r="F82" i="2"/>
  <c r="F74" i="2"/>
  <c r="F66" i="2"/>
  <c r="F58" i="2"/>
  <c r="F50" i="2"/>
  <c r="F42" i="2"/>
  <c r="F34" i="2"/>
  <c r="F26" i="2"/>
  <c r="F18" i="2"/>
  <c r="F10" i="2"/>
  <c r="F105" i="2"/>
  <c r="F97" i="2"/>
  <c r="F89" i="2"/>
  <c r="F81" i="2"/>
  <c r="F73" i="2"/>
  <c r="F65" i="2"/>
  <c r="F57" i="2"/>
  <c r="F49" i="2"/>
  <c r="F41" i="2"/>
  <c r="F33" i="2"/>
  <c r="F25" i="2"/>
  <c r="F17" i="2"/>
  <c r="F9" i="2"/>
  <c r="F91" i="2"/>
  <c r="F88" i="2"/>
  <c r="F72" i="2"/>
  <c r="F64" i="2"/>
  <c r="F56" i="2"/>
  <c r="F48" i="2"/>
  <c r="F40" i="2"/>
  <c r="F32" i="2"/>
  <c r="F24" i="2"/>
  <c r="F16" i="2"/>
  <c r="F8" i="2"/>
  <c r="F75" i="2"/>
  <c r="F35" i="2"/>
  <c r="F95" i="2"/>
  <c r="F71" i="2"/>
  <c r="F63" i="2"/>
  <c r="F47" i="2"/>
  <c r="F39" i="2"/>
  <c r="F31" i="2"/>
  <c r="F23" i="2"/>
  <c r="F15" i="2"/>
  <c r="F7" i="2"/>
  <c r="F107" i="2"/>
  <c r="F59" i="2"/>
  <c r="F19" i="2"/>
  <c r="F96" i="2"/>
  <c r="F103" i="2"/>
  <c r="F79" i="2"/>
  <c r="F55" i="2"/>
  <c r="F102" i="2"/>
  <c r="F94" i="2"/>
  <c r="F86" i="2"/>
  <c r="F78" i="2"/>
  <c r="F70" i="2"/>
  <c r="F62" i="2"/>
  <c r="F54" i="2"/>
  <c r="F46" i="2"/>
  <c r="F38" i="2"/>
  <c r="F30" i="2"/>
  <c r="F22" i="2"/>
  <c r="F14" i="2"/>
  <c r="F6" i="2"/>
  <c r="F99" i="2"/>
  <c r="F43" i="2"/>
  <c r="F104" i="2"/>
  <c r="F80" i="2"/>
  <c r="F87" i="2"/>
  <c r="F101" i="2"/>
  <c r="F93" i="2"/>
  <c r="F85" i="2"/>
  <c r="F77" i="2"/>
  <c r="F69" i="2"/>
  <c r="F61" i="2"/>
  <c r="F53" i="2"/>
  <c r="F45" i="2"/>
  <c r="F37" i="2"/>
  <c r="F29" i="2"/>
  <c r="F21" i="2"/>
  <c r="F13" i="2"/>
  <c r="F5" i="2"/>
  <c r="F100" i="2"/>
  <c r="F92" i="2"/>
  <c r="F84" i="2"/>
  <c r="F76" i="2"/>
  <c r="F68" i="2"/>
  <c r="F60" i="2"/>
  <c r="F52" i="2"/>
  <c r="F44" i="2"/>
  <c r="F36" i="2"/>
  <c r="F28" i="2"/>
  <c r="F20" i="2"/>
  <c r="F12" i="2"/>
  <c r="M77" i="6"/>
  <c r="N77" i="6"/>
  <c r="O77" i="6"/>
  <c r="P77" i="6"/>
  <c r="Q77" i="6"/>
  <c r="M78" i="6"/>
  <c r="N78" i="6"/>
  <c r="O78" i="6"/>
  <c r="P78" i="6"/>
  <c r="Q78" i="6"/>
  <c r="M79" i="6"/>
  <c r="N79" i="6"/>
  <c r="O79" i="6"/>
  <c r="P79" i="6"/>
  <c r="Q79" i="6"/>
  <c r="M80" i="6"/>
  <c r="N80" i="6"/>
  <c r="O80" i="6"/>
  <c r="P80" i="6"/>
  <c r="Q80" i="6"/>
  <c r="M81" i="6"/>
  <c r="N81" i="6"/>
  <c r="O81" i="6"/>
  <c r="P81" i="6"/>
  <c r="Q81" i="6"/>
  <c r="M82" i="6"/>
  <c r="N82" i="6"/>
  <c r="O82" i="6"/>
  <c r="P82" i="6"/>
  <c r="Q82" i="6"/>
  <c r="M83" i="6"/>
  <c r="N83" i="6"/>
  <c r="O83" i="6"/>
  <c r="P83" i="6"/>
  <c r="Q83" i="6"/>
  <c r="K72" i="6"/>
  <c r="G7" i="6"/>
  <c r="H7" i="6"/>
  <c r="I7" i="6"/>
  <c r="J7" i="6"/>
  <c r="G8" i="6"/>
  <c r="H8" i="6"/>
  <c r="I8" i="6"/>
  <c r="J8" i="6"/>
  <c r="G9" i="6"/>
  <c r="H9" i="6"/>
  <c r="I9" i="6"/>
  <c r="J9" i="6"/>
  <c r="G10" i="6"/>
  <c r="H10" i="6"/>
  <c r="I10" i="6"/>
  <c r="J10" i="6"/>
  <c r="G11" i="6"/>
  <c r="H11" i="6"/>
  <c r="I11" i="6"/>
  <c r="J11" i="6"/>
  <c r="G12" i="6"/>
  <c r="H12" i="6"/>
  <c r="I12" i="6"/>
  <c r="J12" i="6"/>
  <c r="G13" i="6"/>
  <c r="H13" i="6"/>
  <c r="I13" i="6"/>
  <c r="J13" i="6"/>
  <c r="G14" i="6"/>
  <c r="H14" i="6"/>
  <c r="I14" i="6"/>
  <c r="J14" i="6"/>
  <c r="G15" i="6"/>
  <c r="H15" i="6"/>
  <c r="I15" i="6"/>
  <c r="J15" i="6"/>
  <c r="G16" i="6"/>
  <c r="H16" i="6"/>
  <c r="I16" i="6"/>
  <c r="J16" i="6"/>
  <c r="G17" i="6"/>
  <c r="H17" i="6"/>
  <c r="I17" i="6"/>
  <c r="J17" i="6"/>
  <c r="G18" i="6"/>
  <c r="H18" i="6"/>
  <c r="I18" i="6"/>
  <c r="J18" i="6"/>
  <c r="G19" i="6"/>
  <c r="H19" i="6"/>
  <c r="I19" i="6"/>
  <c r="J19" i="6"/>
  <c r="G20" i="6"/>
  <c r="H20" i="6"/>
  <c r="I20" i="6"/>
  <c r="J20" i="6"/>
  <c r="G21" i="6"/>
  <c r="H21" i="6"/>
  <c r="I21" i="6"/>
  <c r="J21" i="6"/>
  <c r="G22" i="6"/>
  <c r="H22" i="6"/>
  <c r="I22" i="6"/>
  <c r="J22" i="6"/>
  <c r="G23" i="6"/>
  <c r="H23" i="6"/>
  <c r="I23" i="6"/>
  <c r="J23" i="6"/>
  <c r="G24" i="6"/>
  <c r="H24" i="6"/>
  <c r="I24" i="6"/>
  <c r="J24" i="6"/>
  <c r="G25" i="6"/>
  <c r="H25" i="6"/>
  <c r="I25" i="6"/>
  <c r="J25" i="6"/>
  <c r="G26" i="6"/>
  <c r="H26" i="6"/>
  <c r="I26" i="6"/>
  <c r="J26" i="6"/>
  <c r="G27" i="6"/>
  <c r="H27" i="6"/>
  <c r="I27" i="6"/>
  <c r="J27" i="6"/>
  <c r="G28" i="6"/>
  <c r="H28" i="6"/>
  <c r="I28" i="6"/>
  <c r="J28" i="6"/>
  <c r="G29" i="6"/>
  <c r="H29" i="6"/>
  <c r="I29" i="6"/>
  <c r="J29" i="6"/>
  <c r="G30" i="6"/>
  <c r="H30" i="6"/>
  <c r="I30" i="6"/>
  <c r="J30" i="6"/>
  <c r="G31" i="6"/>
  <c r="H31" i="6"/>
  <c r="I31" i="6"/>
  <c r="J31" i="6"/>
  <c r="G32" i="6"/>
  <c r="H32" i="6"/>
  <c r="I32" i="6"/>
  <c r="J32" i="6"/>
  <c r="G33" i="6"/>
  <c r="H33" i="6"/>
  <c r="I33" i="6"/>
  <c r="J33" i="6"/>
  <c r="G34" i="6"/>
  <c r="H34" i="6"/>
  <c r="I34" i="6"/>
  <c r="J34" i="6"/>
  <c r="G35" i="6"/>
  <c r="H35" i="6"/>
  <c r="I35" i="6"/>
  <c r="J35" i="6"/>
  <c r="G36" i="6"/>
  <c r="H36" i="6"/>
  <c r="I36" i="6"/>
  <c r="J36" i="6"/>
  <c r="G37" i="6"/>
  <c r="H37" i="6"/>
  <c r="I37" i="6"/>
  <c r="J37" i="6"/>
  <c r="G38" i="6"/>
  <c r="H38" i="6"/>
  <c r="I38" i="6"/>
  <c r="J38" i="6"/>
  <c r="G39" i="6"/>
  <c r="H39" i="6"/>
  <c r="I39" i="6"/>
  <c r="J39" i="6"/>
  <c r="G40" i="6"/>
  <c r="H40" i="6"/>
  <c r="I40" i="6"/>
  <c r="J40" i="6"/>
  <c r="G41" i="6"/>
  <c r="H41" i="6"/>
  <c r="I41" i="6"/>
  <c r="J41" i="6"/>
  <c r="G42" i="6"/>
  <c r="H42" i="6"/>
  <c r="I42" i="6"/>
  <c r="J42" i="6"/>
  <c r="G43" i="6"/>
  <c r="H43" i="6"/>
  <c r="I43" i="6"/>
  <c r="J43" i="6"/>
  <c r="G44" i="6"/>
  <c r="H44" i="6"/>
  <c r="I44" i="6"/>
  <c r="J44" i="6"/>
  <c r="G45" i="6"/>
  <c r="H45" i="6"/>
  <c r="I45" i="6"/>
  <c r="J45" i="6"/>
  <c r="G46" i="6"/>
  <c r="H46" i="6"/>
  <c r="I46" i="6"/>
  <c r="J46" i="6"/>
  <c r="G47" i="6"/>
  <c r="H47" i="6"/>
  <c r="I47" i="6"/>
  <c r="J47" i="6"/>
  <c r="G48" i="6"/>
  <c r="H48" i="6"/>
  <c r="I48" i="6"/>
  <c r="J48" i="6"/>
  <c r="G49" i="6"/>
  <c r="H49" i="6"/>
  <c r="I49" i="6"/>
  <c r="J49" i="6"/>
  <c r="G50" i="6"/>
  <c r="H50" i="6"/>
  <c r="I50" i="6"/>
  <c r="J50" i="6"/>
  <c r="G51" i="6"/>
  <c r="H51" i="6"/>
  <c r="I51" i="6"/>
  <c r="J51" i="6"/>
  <c r="G52" i="6"/>
  <c r="H52" i="6"/>
  <c r="I52" i="6"/>
  <c r="J52" i="6"/>
  <c r="G53" i="6"/>
  <c r="H53" i="6"/>
  <c r="I53" i="6"/>
  <c r="J53" i="6"/>
  <c r="G54" i="6"/>
  <c r="H54" i="6"/>
  <c r="I54" i="6"/>
  <c r="J54" i="6"/>
  <c r="G55" i="6"/>
  <c r="H55" i="6"/>
  <c r="I55" i="6"/>
  <c r="J55" i="6"/>
  <c r="G56" i="6"/>
  <c r="H56" i="6"/>
  <c r="I56" i="6"/>
  <c r="J56" i="6"/>
  <c r="G57" i="6"/>
  <c r="H57" i="6"/>
  <c r="I57" i="6"/>
  <c r="J57" i="6"/>
  <c r="G58" i="6"/>
  <c r="H58" i="6"/>
  <c r="I58" i="6"/>
  <c r="J58" i="6"/>
  <c r="G59" i="6"/>
  <c r="H59" i="6"/>
  <c r="I59" i="6"/>
  <c r="J59" i="6"/>
  <c r="G60" i="6"/>
  <c r="H60" i="6"/>
  <c r="I60" i="6"/>
  <c r="J60" i="6"/>
  <c r="G61" i="6"/>
  <c r="H61" i="6"/>
  <c r="I61" i="6"/>
  <c r="J61" i="6"/>
  <c r="G62" i="6"/>
  <c r="H62" i="6"/>
  <c r="I62" i="6"/>
  <c r="J62" i="6"/>
  <c r="G63" i="6"/>
  <c r="H63" i="6"/>
  <c r="I63" i="6"/>
  <c r="J63" i="6"/>
  <c r="G64" i="6"/>
  <c r="H64" i="6"/>
  <c r="I64" i="6"/>
  <c r="J64" i="6"/>
  <c r="G65" i="6"/>
  <c r="H65" i="6"/>
  <c r="I65" i="6"/>
  <c r="J65" i="6"/>
  <c r="G66" i="6"/>
  <c r="H66" i="6"/>
  <c r="I66" i="6"/>
  <c r="J66" i="6"/>
  <c r="G67" i="6"/>
  <c r="H67" i="6"/>
  <c r="I67" i="6"/>
  <c r="J67" i="6"/>
  <c r="G68" i="6"/>
  <c r="H68" i="6"/>
  <c r="I68" i="6"/>
  <c r="J68" i="6"/>
  <c r="G69" i="6"/>
  <c r="H69" i="6"/>
  <c r="I69" i="6"/>
  <c r="J69" i="6"/>
  <c r="G70" i="6"/>
  <c r="H70" i="6"/>
  <c r="I70" i="6"/>
  <c r="J70" i="6"/>
  <c r="G71" i="6"/>
  <c r="H71" i="6"/>
  <c r="I71" i="6"/>
  <c r="J71" i="6"/>
  <c r="G72" i="6"/>
  <c r="H72" i="6"/>
  <c r="I72" i="6"/>
  <c r="J72" i="6"/>
  <c r="G73" i="6"/>
  <c r="H73" i="6"/>
  <c r="I73" i="6"/>
  <c r="J73" i="6"/>
  <c r="G74" i="6"/>
  <c r="H74" i="6"/>
  <c r="I74" i="6"/>
  <c r="J74" i="6"/>
  <c r="G75" i="6"/>
  <c r="H75" i="6"/>
  <c r="I75" i="6"/>
  <c r="J75" i="6"/>
  <c r="G76" i="6"/>
  <c r="H76" i="6"/>
  <c r="I76" i="6"/>
  <c r="J76" i="6"/>
  <c r="G77" i="6"/>
  <c r="H77" i="6"/>
  <c r="I77" i="6"/>
  <c r="J77" i="6"/>
  <c r="G78" i="6"/>
  <c r="H78" i="6"/>
  <c r="I78" i="6"/>
  <c r="J78" i="6"/>
  <c r="G79" i="6"/>
  <c r="H79" i="6"/>
  <c r="I79" i="6"/>
  <c r="J79" i="6"/>
  <c r="G80" i="6"/>
  <c r="H80" i="6"/>
  <c r="I80" i="6"/>
  <c r="J80" i="6"/>
  <c r="G81" i="6"/>
  <c r="H81" i="6"/>
  <c r="I81" i="6"/>
  <c r="J81" i="6"/>
  <c r="G82" i="6"/>
  <c r="H82" i="6"/>
  <c r="I82" i="6"/>
  <c r="J82" i="6"/>
  <c r="G83" i="6"/>
  <c r="H83" i="6"/>
  <c r="I83" i="6"/>
  <c r="J83" i="6"/>
  <c r="G84" i="6"/>
  <c r="H84" i="6"/>
  <c r="I84" i="6"/>
  <c r="J84" i="6"/>
  <c r="G85" i="6"/>
  <c r="H85" i="6"/>
  <c r="I85" i="6"/>
  <c r="J85" i="6"/>
  <c r="G86" i="6"/>
  <c r="H86" i="6"/>
  <c r="I86" i="6"/>
  <c r="J86" i="6"/>
  <c r="G87" i="6"/>
  <c r="H87" i="6"/>
  <c r="I87" i="6"/>
  <c r="J87" i="6"/>
  <c r="G88" i="6"/>
  <c r="H88" i="6"/>
  <c r="I88" i="6"/>
  <c r="J88" i="6"/>
  <c r="G89" i="6"/>
  <c r="H89" i="6"/>
  <c r="I89" i="6"/>
  <c r="J89" i="6"/>
  <c r="G90" i="6"/>
  <c r="H90" i="6"/>
  <c r="I90" i="6"/>
  <c r="J90" i="6"/>
  <c r="G91" i="6"/>
  <c r="H91" i="6"/>
  <c r="I91" i="6"/>
  <c r="J91" i="6"/>
  <c r="G92" i="6"/>
  <c r="H92" i="6"/>
  <c r="I92" i="6"/>
  <c r="J92" i="6"/>
  <c r="G93" i="6"/>
  <c r="H93" i="6"/>
  <c r="I93" i="6"/>
  <c r="J93" i="6"/>
  <c r="G94" i="6"/>
  <c r="H94" i="6"/>
  <c r="I94" i="6"/>
  <c r="J94" i="6"/>
  <c r="G95" i="6"/>
  <c r="H95" i="6"/>
  <c r="I95" i="6"/>
  <c r="J95" i="6"/>
  <c r="G96" i="6"/>
  <c r="H96" i="6"/>
  <c r="I96" i="6"/>
  <c r="J96" i="6"/>
  <c r="G97" i="6"/>
  <c r="H97" i="6"/>
  <c r="I97" i="6"/>
  <c r="J97" i="6"/>
  <c r="G98" i="6"/>
  <c r="H98" i="6"/>
  <c r="I98" i="6"/>
  <c r="J98" i="6"/>
  <c r="G99" i="6"/>
  <c r="H99" i="6"/>
  <c r="I99" i="6"/>
  <c r="J99" i="6"/>
  <c r="G100" i="6"/>
  <c r="H100" i="6"/>
  <c r="I100" i="6"/>
  <c r="J100" i="6"/>
  <c r="G101" i="6"/>
  <c r="H101" i="6"/>
  <c r="I101" i="6"/>
  <c r="J101" i="6"/>
  <c r="G102" i="6"/>
  <c r="H102" i="6"/>
  <c r="I102" i="6"/>
  <c r="J102" i="6"/>
  <c r="G103" i="6"/>
  <c r="H103" i="6"/>
  <c r="I103" i="6"/>
  <c r="J103" i="6"/>
  <c r="G104" i="6"/>
  <c r="H104" i="6"/>
  <c r="I104" i="6"/>
  <c r="J104" i="6"/>
  <c r="G105" i="6"/>
  <c r="H105" i="6"/>
  <c r="I105" i="6"/>
  <c r="J105" i="6"/>
  <c r="G106" i="6"/>
  <c r="H106" i="6"/>
  <c r="I106" i="6"/>
  <c r="J106" i="6"/>
  <c r="G107" i="6"/>
  <c r="H107" i="6"/>
  <c r="I107" i="6"/>
  <c r="J107" i="6"/>
  <c r="G108" i="6"/>
  <c r="H108" i="6"/>
  <c r="I108" i="6"/>
  <c r="J108" i="6"/>
  <c r="G109" i="6"/>
  <c r="H109" i="6"/>
  <c r="I109" i="6"/>
  <c r="J109" i="6"/>
  <c r="G6" i="6"/>
  <c r="H6" i="6"/>
  <c r="I6" i="6"/>
  <c r="J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6" i="6"/>
  <c r="L77" i="6"/>
  <c r="L78" i="6"/>
  <c r="L79" i="6"/>
  <c r="L80" i="6"/>
  <c r="L81" i="6"/>
  <c r="L82" i="6"/>
  <c r="L83" i="6"/>
  <c r="H120" i="4" l="1"/>
  <c r="I120" i="4"/>
  <c r="J120" i="4"/>
  <c r="K120" i="4"/>
  <c r="L120" i="4"/>
  <c r="M120" i="4"/>
  <c r="N120" i="4"/>
  <c r="O120" i="4"/>
  <c r="P120" i="4"/>
  <c r="Q120" i="4"/>
  <c r="R120" i="4"/>
  <c r="S120" i="4"/>
  <c r="T120" i="4"/>
  <c r="U120" i="4"/>
  <c r="V120" i="4"/>
  <c r="W120" i="4"/>
  <c r="X120" i="4"/>
  <c r="Y120" i="4"/>
  <c r="Z120" i="4"/>
  <c r="AA120" i="4"/>
  <c r="AB120" i="4"/>
  <c r="AC120" i="4"/>
  <c r="AD120" i="4"/>
  <c r="AE120" i="4"/>
  <c r="AF120" i="4"/>
  <c r="AG120" i="4"/>
  <c r="AH120" i="4"/>
  <c r="AI120" i="4"/>
  <c r="AJ120" i="4"/>
  <c r="AK120" i="4"/>
  <c r="AL120" i="4"/>
  <c r="AM120" i="4"/>
  <c r="AN120" i="4"/>
  <c r="AO120" i="4"/>
  <c r="AP120" i="4"/>
  <c r="AQ120" i="4"/>
  <c r="AR120" i="4"/>
  <c r="AS120" i="4"/>
  <c r="AT120" i="4"/>
  <c r="AU120" i="4"/>
  <c r="AV120" i="4"/>
  <c r="AW120" i="4"/>
  <c r="AX120" i="4"/>
  <c r="AY120" i="4"/>
  <c r="AZ120" i="4"/>
  <c r="BA120" i="4"/>
  <c r="BB120" i="4"/>
  <c r="BC120" i="4"/>
  <c r="BD120" i="4"/>
  <c r="BE120" i="4"/>
  <c r="BF120" i="4"/>
  <c r="BG120" i="4"/>
  <c r="BH120" i="4"/>
  <c r="BI120" i="4"/>
  <c r="BJ120" i="4"/>
  <c r="BK120" i="4"/>
  <c r="BL120" i="4"/>
  <c r="BM120" i="4"/>
  <c r="BN120" i="4"/>
  <c r="BO120" i="4"/>
  <c r="BP120" i="4"/>
  <c r="BQ120" i="4"/>
  <c r="BR120" i="4"/>
  <c r="BS120" i="4"/>
  <c r="BT120" i="4"/>
  <c r="BU120" i="4"/>
  <c r="BV120" i="4"/>
  <c r="BW120" i="4"/>
  <c r="BX120" i="4"/>
  <c r="BY120" i="4"/>
  <c r="BZ120" i="4"/>
  <c r="CA120" i="4"/>
  <c r="CB120" i="4"/>
  <c r="CC120" i="4"/>
  <c r="CD120" i="4"/>
  <c r="CE120" i="4"/>
  <c r="CF120" i="4"/>
  <c r="CG120" i="4"/>
  <c r="CH120" i="4"/>
  <c r="CI120" i="4"/>
  <c r="CJ120" i="4"/>
  <c r="CK120" i="4"/>
  <c r="CL120" i="4"/>
  <c r="CM120" i="4"/>
  <c r="CN120" i="4"/>
  <c r="CO120" i="4"/>
  <c r="CP120" i="4"/>
  <c r="CQ120" i="4"/>
  <c r="CR120" i="4"/>
  <c r="CS120" i="4"/>
  <c r="CT120" i="4"/>
  <c r="CU120" i="4"/>
  <c r="CV120" i="4"/>
  <c r="CW120" i="4"/>
  <c r="CX120" i="4"/>
  <c r="CY120" i="4"/>
  <c r="CZ120" i="4"/>
  <c r="DA120" i="4"/>
  <c r="DB120" i="4"/>
  <c r="D120" i="4"/>
  <c r="E120" i="4"/>
  <c r="F120" i="4"/>
  <c r="G120" i="4"/>
  <c r="DC120" i="4"/>
  <c r="G4" i="2" l="1" a="1"/>
  <c r="G4" i="2" s="1"/>
  <c r="G5" i="2" l="1"/>
  <c r="G13" i="2"/>
  <c r="G9" i="2"/>
  <c r="G18" i="2"/>
  <c r="G11" i="2"/>
  <c r="G34" i="2"/>
  <c r="G69" i="2"/>
  <c r="G23" i="2"/>
  <c r="G50" i="2"/>
  <c r="G77" i="2"/>
  <c r="G31" i="2"/>
  <c r="G56" i="2"/>
  <c r="G12" i="2"/>
  <c r="G74" i="2"/>
  <c r="G86" i="2"/>
  <c r="G64" i="2"/>
  <c r="G98" i="2"/>
  <c r="G60" i="2"/>
  <c r="G106" i="2"/>
  <c r="G62" i="2"/>
  <c r="G70" i="2"/>
  <c r="G95" i="2"/>
  <c r="G25" i="2"/>
  <c r="G76" i="2"/>
  <c r="G21" i="2"/>
  <c r="G26" i="2"/>
  <c r="G103" i="2"/>
  <c r="G66" i="2"/>
  <c r="G20" i="2"/>
  <c r="G94" i="2"/>
  <c r="G93" i="2"/>
  <c r="G35" i="2"/>
  <c r="G8" i="2"/>
  <c r="G49" i="2"/>
  <c r="G92" i="2"/>
  <c r="G101" i="2"/>
  <c r="G55" i="2"/>
  <c r="G57" i="2"/>
  <c r="G100" i="2"/>
  <c r="G43" i="2"/>
  <c r="G10" i="2"/>
  <c r="G73" i="2"/>
  <c r="G14" i="2"/>
  <c r="G67" i="2"/>
  <c r="G22" i="2"/>
  <c r="G7" i="2"/>
  <c r="G32" i="2"/>
  <c r="G96" i="2"/>
  <c r="G81" i="2"/>
  <c r="G83" i="2"/>
  <c r="G46" i="2"/>
  <c r="G54" i="2"/>
  <c r="G87" i="2"/>
  <c r="G48" i="2"/>
  <c r="G68" i="2"/>
  <c r="G75" i="2"/>
  <c r="G42" i="2"/>
  <c r="G78" i="2"/>
  <c r="G85" i="2"/>
  <c r="G39" i="2"/>
  <c r="G41" i="2"/>
  <c r="G84" i="2"/>
  <c r="G29" i="2"/>
  <c r="G102" i="2"/>
  <c r="G47" i="2"/>
  <c r="G72" i="2"/>
  <c r="G90" i="2"/>
  <c r="G28" i="2"/>
  <c r="G17" i="2"/>
  <c r="G27" i="2"/>
  <c r="G37" i="2"/>
  <c r="G33" i="2"/>
  <c r="G59" i="2"/>
  <c r="G16" i="2"/>
  <c r="G80" i="2"/>
  <c r="G19" i="2"/>
  <c r="G36" i="2"/>
  <c r="G65" i="2"/>
  <c r="G45" i="2"/>
  <c r="G6" i="2"/>
  <c r="G99" i="2"/>
  <c r="G63" i="2"/>
  <c r="G24" i="2"/>
  <c r="G88" i="2"/>
  <c r="G51" i="2"/>
  <c r="G44" i="2"/>
  <c r="G89" i="2"/>
  <c r="G53" i="2"/>
  <c r="G58" i="2"/>
  <c r="G71" i="2"/>
  <c r="G52" i="2"/>
  <c r="G30" i="2"/>
  <c r="G105" i="2"/>
  <c r="G91" i="2"/>
  <c r="G61" i="2"/>
  <c r="G38" i="2"/>
  <c r="G82" i="2"/>
  <c r="G15" i="2"/>
  <c r="G79" i="2"/>
  <c r="G40" i="2"/>
  <c r="G104" i="2"/>
  <c r="G97" i="2"/>
  <c r="G107" i="2"/>
  <c r="D128" i="7"/>
  <c r="O4" i="13" l="1"/>
  <c r="V2" i="11" l="1"/>
  <c r="D12" i="8"/>
  <c r="E4" i="2" a="1"/>
  <c r="E4" i="2" s="1"/>
  <c r="C94" i="2"/>
  <c r="D94" i="2" s="1"/>
  <c r="C78" i="2"/>
  <c r="D78" i="2" s="1"/>
  <c r="C70" i="2"/>
  <c r="D70" i="2" s="1"/>
  <c r="C62" i="2"/>
  <c r="D62" i="2" s="1"/>
  <c r="C54" i="2"/>
  <c r="D54" i="2" s="1"/>
  <c r="C46" i="2"/>
  <c r="D46" i="2" s="1"/>
  <c r="C38" i="2"/>
  <c r="D38" i="2" s="1"/>
  <c r="C30" i="2"/>
  <c r="D30" i="2" s="1"/>
  <c r="C22" i="2"/>
  <c r="D22" i="2" s="1"/>
  <c r="C14" i="2"/>
  <c r="D14" i="2" s="1"/>
  <c r="C6" i="2"/>
  <c r="D6" i="2" s="1"/>
  <c r="C107" i="2"/>
  <c r="D107" i="2" s="1"/>
  <c r="C106" i="2"/>
  <c r="D106" i="2" s="1"/>
  <c r="C105" i="2"/>
  <c r="D105" i="2" s="1"/>
  <c r="C103" i="2"/>
  <c r="D103" i="2" s="1"/>
  <c r="C102" i="2"/>
  <c r="D102" i="2" s="1"/>
  <c r="C101" i="2"/>
  <c r="D101" i="2" s="1"/>
  <c r="C99" i="2"/>
  <c r="D99" i="2" s="1"/>
  <c r="C98" i="2"/>
  <c r="D98" i="2" s="1"/>
  <c r="C97" i="2"/>
  <c r="D97" i="2" s="1"/>
  <c r="C95" i="2"/>
  <c r="D95" i="2" s="1"/>
  <c r="C93" i="2"/>
  <c r="D93" i="2" s="1"/>
  <c r="C91" i="2"/>
  <c r="D91" i="2" s="1"/>
  <c r="C90" i="2"/>
  <c r="D90" i="2" s="1"/>
  <c r="C89" i="2"/>
  <c r="D89" i="2" s="1"/>
  <c r="C87" i="2"/>
  <c r="D87" i="2" s="1"/>
  <c r="C86" i="2"/>
  <c r="D86" i="2" s="1"/>
  <c r="C85" i="2"/>
  <c r="D85" i="2" s="1"/>
  <c r="C83" i="2"/>
  <c r="D83" i="2" s="1"/>
  <c r="C82" i="2"/>
  <c r="D82" i="2" s="1"/>
  <c r="C81" i="2"/>
  <c r="D81" i="2" s="1"/>
  <c r="C79" i="2"/>
  <c r="D79" i="2" s="1"/>
  <c r="C77" i="2"/>
  <c r="D77" i="2" s="1"/>
  <c r="C76" i="2"/>
  <c r="D76" i="2" s="1"/>
  <c r="C75" i="2"/>
  <c r="D75" i="2" s="1"/>
  <c r="C74" i="2"/>
  <c r="D74" i="2" s="1"/>
  <c r="C73" i="2"/>
  <c r="D73" i="2" s="1"/>
  <c r="C72" i="2"/>
  <c r="D72" i="2" s="1"/>
  <c r="C71" i="2"/>
  <c r="D71" i="2" s="1"/>
  <c r="C69" i="2"/>
  <c r="D69" i="2" s="1"/>
  <c r="C68" i="2"/>
  <c r="D68" i="2" s="1"/>
  <c r="C67" i="2"/>
  <c r="D67" i="2" s="1"/>
  <c r="C66" i="2"/>
  <c r="D66" i="2" s="1"/>
  <c r="C65" i="2"/>
  <c r="D65" i="2" s="1"/>
  <c r="C64" i="2"/>
  <c r="D64" i="2" s="1"/>
  <c r="C63" i="2"/>
  <c r="D63" i="2" s="1"/>
  <c r="C61" i="2"/>
  <c r="D61" i="2" s="1"/>
  <c r="C60" i="2"/>
  <c r="D60" i="2" s="1"/>
  <c r="C59" i="2"/>
  <c r="D59" i="2" s="1"/>
  <c r="C58" i="2"/>
  <c r="D58" i="2" s="1"/>
  <c r="C57" i="2"/>
  <c r="D57" i="2" s="1"/>
  <c r="C56" i="2"/>
  <c r="D56" i="2" s="1"/>
  <c r="C55" i="2"/>
  <c r="D55" i="2" s="1"/>
  <c r="C53" i="2"/>
  <c r="D53" i="2" s="1"/>
  <c r="C52" i="2"/>
  <c r="D52" i="2" s="1"/>
  <c r="C51" i="2"/>
  <c r="D51" i="2" s="1"/>
  <c r="C50" i="2"/>
  <c r="D50" i="2" s="1"/>
  <c r="C49" i="2"/>
  <c r="D49" i="2" s="1"/>
  <c r="C48" i="2"/>
  <c r="D48" i="2" s="1"/>
  <c r="C47" i="2"/>
  <c r="D47" i="2" s="1"/>
  <c r="C45" i="2"/>
  <c r="D45" i="2" s="1"/>
  <c r="C44" i="2"/>
  <c r="D44" i="2" s="1"/>
  <c r="C43" i="2"/>
  <c r="D43" i="2" s="1"/>
  <c r="C42" i="2"/>
  <c r="D42" i="2" s="1"/>
  <c r="C41" i="2"/>
  <c r="D41" i="2" s="1"/>
  <c r="C40" i="2"/>
  <c r="D40" i="2" s="1"/>
  <c r="C37" i="2"/>
  <c r="D37" i="2" s="1"/>
  <c r="C36" i="2"/>
  <c r="D36" i="2" s="1"/>
  <c r="C34" i="2"/>
  <c r="D34" i="2" s="1"/>
  <c r="C33" i="2"/>
  <c r="D33" i="2" s="1"/>
  <c r="C32" i="2"/>
  <c r="D32" i="2" s="1"/>
  <c r="C29" i="2"/>
  <c r="D29" i="2" s="1"/>
  <c r="C28" i="2"/>
  <c r="D28" i="2" s="1"/>
  <c r="C26" i="2"/>
  <c r="D26" i="2" s="1"/>
  <c r="C25" i="2"/>
  <c r="D25" i="2" s="1"/>
  <c r="C24" i="2"/>
  <c r="D24" i="2" s="1"/>
  <c r="C21" i="2"/>
  <c r="D21" i="2" s="1"/>
  <c r="C20" i="2"/>
  <c r="D20" i="2" s="1"/>
  <c r="C18" i="2"/>
  <c r="D18" i="2" s="1"/>
  <c r="C17" i="2"/>
  <c r="D17" i="2" s="1"/>
  <c r="C16" i="2"/>
  <c r="D16" i="2" s="1"/>
  <c r="C13" i="2"/>
  <c r="D13" i="2" s="1"/>
  <c r="C12" i="2"/>
  <c r="D12" i="2" s="1"/>
  <c r="C10" i="2"/>
  <c r="D10" i="2" s="1"/>
  <c r="C9" i="2"/>
  <c r="D9" i="2" s="1"/>
  <c r="C8" i="2"/>
  <c r="D8" i="2" s="1"/>
  <c r="C5" i="2"/>
  <c r="D5" i="2" s="1"/>
  <c r="C4" i="2"/>
  <c r="D4" i="2" s="1"/>
  <c r="C7" i="2" l="1"/>
  <c r="D7" i="2" s="1"/>
  <c r="C11" i="2"/>
  <c r="D11" i="2" s="1"/>
  <c r="C15" i="2"/>
  <c r="D15" i="2" s="1"/>
  <c r="C19" i="2"/>
  <c r="D19" i="2" s="1"/>
  <c r="C23" i="2"/>
  <c r="D23" i="2" s="1"/>
  <c r="C27" i="2"/>
  <c r="D27" i="2" s="1"/>
  <c r="C31" i="2"/>
  <c r="D31" i="2" s="1"/>
  <c r="C35" i="2"/>
  <c r="D35" i="2" s="1"/>
  <c r="C39" i="2"/>
  <c r="D39" i="2" s="1"/>
  <c r="C80" i="2"/>
  <c r="D80" i="2" s="1"/>
  <c r="C84" i="2"/>
  <c r="D84" i="2" s="1"/>
  <c r="C88" i="2"/>
  <c r="D88" i="2" s="1"/>
  <c r="C92" i="2"/>
  <c r="D92" i="2" s="1"/>
  <c r="C96" i="2"/>
  <c r="D96" i="2" s="1"/>
  <c r="C100" i="2"/>
  <c r="D100" i="2" s="1"/>
  <c r="C104" i="2"/>
  <c r="D104" i="2" s="1"/>
  <c r="E105" i="2"/>
  <c r="E99" i="2"/>
  <c r="E94" i="2"/>
  <c r="E89" i="2"/>
  <c r="E83" i="2"/>
  <c r="E78" i="2"/>
  <c r="E73" i="2"/>
  <c r="E67" i="2"/>
  <c r="E62" i="2"/>
  <c r="E57" i="2"/>
  <c r="E51" i="2"/>
  <c r="E46" i="2"/>
  <c r="E41" i="2"/>
  <c r="E35" i="2"/>
  <c r="E30" i="2"/>
  <c r="E25" i="2"/>
  <c r="E19" i="2"/>
  <c r="E14" i="2"/>
  <c r="E9" i="2"/>
  <c r="E103" i="2"/>
  <c r="E93" i="2"/>
  <c r="E82" i="2"/>
  <c r="E66" i="2"/>
  <c r="E55" i="2"/>
  <c r="E45" i="2"/>
  <c r="E29" i="2"/>
  <c r="E18" i="2"/>
  <c r="E107" i="2"/>
  <c r="E102" i="2"/>
  <c r="E97" i="2"/>
  <c r="E91" i="2"/>
  <c r="E86" i="2"/>
  <c r="E81" i="2"/>
  <c r="E75" i="2"/>
  <c r="E70" i="2"/>
  <c r="E65" i="2"/>
  <c r="E59" i="2"/>
  <c r="E54" i="2"/>
  <c r="E49" i="2"/>
  <c r="E43" i="2"/>
  <c r="E38" i="2"/>
  <c r="E33" i="2"/>
  <c r="E27" i="2"/>
  <c r="E22" i="2"/>
  <c r="E17" i="2"/>
  <c r="E11" i="2"/>
  <c r="E6" i="2"/>
  <c r="E98" i="2"/>
  <c r="E87" i="2"/>
  <c r="E77" i="2"/>
  <c r="E71" i="2"/>
  <c r="E61" i="2"/>
  <c r="E50" i="2"/>
  <c r="E39" i="2"/>
  <c r="E34" i="2"/>
  <c r="E23" i="2"/>
  <c r="E13" i="2"/>
  <c r="E7" i="2"/>
  <c r="E106" i="2"/>
  <c r="E101" i="2"/>
  <c r="E95" i="2"/>
  <c r="E90" i="2"/>
  <c r="E85" i="2"/>
  <c r="E79" i="2"/>
  <c r="E74" i="2"/>
  <c r="E69" i="2"/>
  <c r="E63" i="2"/>
  <c r="E58" i="2"/>
  <c r="E53" i="2"/>
  <c r="E47" i="2"/>
  <c r="E42" i="2"/>
  <c r="E37" i="2"/>
  <c r="E31" i="2"/>
  <c r="E26" i="2"/>
  <c r="E21" i="2"/>
  <c r="E15" i="2"/>
  <c r="E10" i="2"/>
  <c r="E5" i="2"/>
  <c r="E104" i="2"/>
  <c r="E100" i="2"/>
  <c r="E96" i="2"/>
  <c r="E92" i="2"/>
  <c r="E88" i="2"/>
  <c r="E84" i="2"/>
  <c r="E80" i="2"/>
  <c r="E76" i="2"/>
  <c r="E72" i="2"/>
  <c r="E68" i="2"/>
  <c r="E64" i="2"/>
  <c r="E60" i="2"/>
  <c r="E56" i="2"/>
  <c r="E52" i="2"/>
  <c r="E48" i="2"/>
  <c r="E44" i="2"/>
  <c r="E40" i="2"/>
  <c r="E36" i="2"/>
  <c r="E32" i="2"/>
  <c r="E28" i="2"/>
  <c r="E24" i="2"/>
  <c r="E20" i="2"/>
  <c r="E16" i="2"/>
  <c r="E12" i="2"/>
  <c r="E8" i="2"/>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K83" i="6" s="1"/>
  <c r="R83" i="6" s="1"/>
  <c r="C82" i="6"/>
  <c r="K82" i="6" s="1"/>
  <c r="R82" i="6" s="1"/>
  <c r="C81" i="6"/>
  <c r="K81" i="6" s="1"/>
  <c r="R81" i="6" s="1"/>
  <c r="C80" i="6"/>
  <c r="K80" i="6" s="1"/>
  <c r="R80" i="6" s="1"/>
  <c r="C79" i="6"/>
  <c r="K79" i="6" s="1"/>
  <c r="R79" i="6" s="1"/>
  <c r="C78" i="6"/>
  <c r="K78" i="6" s="1"/>
  <c r="R78" i="6" s="1"/>
  <c r="C77" i="6"/>
  <c r="K77" i="6" s="1"/>
  <c r="R77" i="6" s="1"/>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K6" i="6" s="1"/>
  <c r="N65" i="6" l="1"/>
  <c r="M65" i="6"/>
  <c r="L65" i="6"/>
  <c r="Q65" i="6"/>
  <c r="P65" i="6"/>
  <c r="O65" i="6"/>
  <c r="K65" i="6"/>
  <c r="R65" i="6" s="1"/>
  <c r="K21" i="6"/>
  <c r="R21" i="6" s="1"/>
  <c r="L21" i="6"/>
  <c r="M21" i="6"/>
  <c r="N21" i="6"/>
  <c r="O21" i="6"/>
  <c r="Q21" i="6"/>
  <c r="P21" i="6"/>
  <c r="K53" i="6"/>
  <c r="L53" i="6"/>
  <c r="M53" i="6"/>
  <c r="N53" i="6"/>
  <c r="O53" i="6"/>
  <c r="Q53" i="6"/>
  <c r="P53" i="6"/>
  <c r="L109" i="6"/>
  <c r="M109" i="6"/>
  <c r="N109" i="6"/>
  <c r="O109" i="6"/>
  <c r="P109" i="6"/>
  <c r="K109" i="6"/>
  <c r="Q109" i="6"/>
  <c r="K14" i="6"/>
  <c r="L14" i="6"/>
  <c r="M14" i="6"/>
  <c r="N14" i="6"/>
  <c r="O14" i="6"/>
  <c r="P14" i="6"/>
  <c r="Q14" i="6"/>
  <c r="L15" i="6"/>
  <c r="M15" i="6"/>
  <c r="N15" i="6"/>
  <c r="O15" i="6"/>
  <c r="K15" i="6"/>
  <c r="R15" i="6" s="1"/>
  <c r="P15" i="6"/>
  <c r="Q15" i="6"/>
  <c r="M8" i="6"/>
  <c r="N8" i="6"/>
  <c r="O8" i="6"/>
  <c r="P8" i="6"/>
  <c r="L8" i="6"/>
  <c r="K8" i="6"/>
  <c r="R8" i="6" s="1"/>
  <c r="Q8" i="6"/>
  <c r="M16" i="6"/>
  <c r="N16" i="6"/>
  <c r="O16" i="6"/>
  <c r="P16" i="6"/>
  <c r="L16" i="6"/>
  <c r="Q16" i="6"/>
  <c r="K16" i="6"/>
  <c r="R16" i="6" s="1"/>
  <c r="M24" i="6"/>
  <c r="N24" i="6"/>
  <c r="O24" i="6"/>
  <c r="P24" i="6"/>
  <c r="K24" i="6"/>
  <c r="L24" i="6"/>
  <c r="Q24" i="6"/>
  <c r="M32" i="6"/>
  <c r="N32" i="6"/>
  <c r="O32" i="6"/>
  <c r="P32" i="6"/>
  <c r="L32" i="6"/>
  <c r="Q32" i="6"/>
  <c r="K32" i="6"/>
  <c r="M40" i="6"/>
  <c r="N40" i="6"/>
  <c r="O40" i="6"/>
  <c r="P40" i="6"/>
  <c r="K40" i="6"/>
  <c r="L40" i="6"/>
  <c r="Q40" i="6"/>
  <c r="M48" i="6"/>
  <c r="N48" i="6"/>
  <c r="O48" i="6"/>
  <c r="P48" i="6"/>
  <c r="L48" i="6"/>
  <c r="K48" i="6"/>
  <c r="Q48" i="6"/>
  <c r="M56" i="6"/>
  <c r="N56" i="6"/>
  <c r="O56" i="6"/>
  <c r="P56" i="6"/>
  <c r="L56" i="6"/>
  <c r="K56" i="6"/>
  <c r="Q56" i="6"/>
  <c r="M64" i="6"/>
  <c r="N64" i="6"/>
  <c r="P64" i="6"/>
  <c r="O64" i="6"/>
  <c r="K64" i="6"/>
  <c r="R64" i="6" s="1"/>
  <c r="L64" i="6"/>
  <c r="Q64" i="6"/>
  <c r="L72" i="6"/>
  <c r="M72" i="6"/>
  <c r="N72" i="6"/>
  <c r="O72" i="6"/>
  <c r="P72" i="6"/>
  <c r="Q72" i="6"/>
  <c r="L88" i="6"/>
  <c r="K88" i="6"/>
  <c r="M88" i="6"/>
  <c r="N88" i="6"/>
  <c r="O88" i="6"/>
  <c r="P88" i="6"/>
  <c r="Q88" i="6"/>
  <c r="L96" i="6"/>
  <c r="K96" i="6"/>
  <c r="M96" i="6"/>
  <c r="N96" i="6"/>
  <c r="O96" i="6"/>
  <c r="P96" i="6"/>
  <c r="Q96" i="6"/>
  <c r="L104" i="6"/>
  <c r="K104" i="6"/>
  <c r="R104" i="6" s="1"/>
  <c r="M104" i="6"/>
  <c r="N104" i="6"/>
  <c r="O104" i="6"/>
  <c r="P104" i="6"/>
  <c r="Q104" i="6"/>
  <c r="K37" i="6"/>
  <c r="L37" i="6"/>
  <c r="M37" i="6"/>
  <c r="Q37" i="6"/>
  <c r="N37" i="6"/>
  <c r="O37" i="6"/>
  <c r="P37" i="6"/>
  <c r="M69" i="6"/>
  <c r="Q69" i="6"/>
  <c r="L69" i="6"/>
  <c r="P69" i="6"/>
  <c r="K69" i="6"/>
  <c r="O69" i="6"/>
  <c r="N69" i="6"/>
  <c r="L101" i="6"/>
  <c r="M101" i="6"/>
  <c r="N101" i="6"/>
  <c r="O101" i="6"/>
  <c r="P101" i="6"/>
  <c r="Q101" i="6"/>
  <c r="K101" i="6"/>
  <c r="K30" i="6"/>
  <c r="L30" i="6"/>
  <c r="M30" i="6"/>
  <c r="N30" i="6"/>
  <c r="O30" i="6"/>
  <c r="P30" i="6"/>
  <c r="Q30" i="6"/>
  <c r="K54" i="6"/>
  <c r="L54" i="6"/>
  <c r="M54" i="6"/>
  <c r="N54" i="6"/>
  <c r="Q54" i="6"/>
  <c r="O54" i="6"/>
  <c r="P54" i="6"/>
  <c r="N102" i="6"/>
  <c r="K102" i="6"/>
  <c r="O102" i="6"/>
  <c r="P102" i="6"/>
  <c r="Q102" i="6"/>
  <c r="L102" i="6"/>
  <c r="M102" i="6"/>
  <c r="L7" i="6"/>
  <c r="M7" i="6"/>
  <c r="N7" i="6"/>
  <c r="O7" i="6"/>
  <c r="K7" i="6"/>
  <c r="P7" i="6"/>
  <c r="Q7" i="6"/>
  <c r="L47" i="6"/>
  <c r="M47" i="6"/>
  <c r="N47" i="6"/>
  <c r="O47" i="6"/>
  <c r="K47" i="6"/>
  <c r="Q47" i="6"/>
  <c r="P47" i="6"/>
  <c r="L63" i="6"/>
  <c r="M63" i="6"/>
  <c r="O63" i="6"/>
  <c r="P63" i="6"/>
  <c r="Q63" i="6"/>
  <c r="K63" i="6"/>
  <c r="N63" i="6"/>
  <c r="P103" i="6"/>
  <c r="Q103" i="6"/>
  <c r="K103" i="6"/>
  <c r="L103" i="6"/>
  <c r="M103" i="6"/>
  <c r="N103" i="6"/>
  <c r="O103" i="6"/>
  <c r="N9" i="6"/>
  <c r="O9" i="6"/>
  <c r="P9" i="6"/>
  <c r="Q9" i="6"/>
  <c r="M9" i="6"/>
  <c r="L9" i="6"/>
  <c r="K9" i="6"/>
  <c r="N17" i="6"/>
  <c r="O17" i="6"/>
  <c r="P17" i="6"/>
  <c r="Q17" i="6"/>
  <c r="M17" i="6"/>
  <c r="K17" i="6"/>
  <c r="R17" i="6" s="1"/>
  <c r="L17" i="6"/>
  <c r="N25" i="6"/>
  <c r="O25" i="6"/>
  <c r="P25" i="6"/>
  <c r="Q25" i="6"/>
  <c r="M25" i="6"/>
  <c r="L25" i="6"/>
  <c r="K25" i="6"/>
  <c r="R25" i="6" s="1"/>
  <c r="N33" i="6"/>
  <c r="O33" i="6"/>
  <c r="P33" i="6"/>
  <c r="Q33" i="6"/>
  <c r="M33" i="6"/>
  <c r="K33" i="6"/>
  <c r="L33" i="6"/>
  <c r="N41" i="6"/>
  <c r="O41" i="6"/>
  <c r="P41" i="6"/>
  <c r="Q41" i="6"/>
  <c r="M41" i="6"/>
  <c r="K41" i="6"/>
  <c r="L41" i="6"/>
  <c r="N49" i="6"/>
  <c r="O49" i="6"/>
  <c r="P49" i="6"/>
  <c r="Q49" i="6"/>
  <c r="M49" i="6"/>
  <c r="K49" i="6"/>
  <c r="L49" i="6"/>
  <c r="N57" i="6"/>
  <c r="O57" i="6"/>
  <c r="P57" i="6"/>
  <c r="Q57" i="6"/>
  <c r="M57" i="6"/>
  <c r="K57" i="6"/>
  <c r="L57" i="6"/>
  <c r="K73" i="6"/>
  <c r="M73" i="6"/>
  <c r="N73" i="6"/>
  <c r="O73" i="6"/>
  <c r="P73" i="6"/>
  <c r="L73" i="6"/>
  <c r="Q73" i="6"/>
  <c r="L89" i="6"/>
  <c r="M89" i="6"/>
  <c r="N89" i="6"/>
  <c r="O89" i="6"/>
  <c r="K89" i="6"/>
  <c r="R89" i="6" s="1"/>
  <c r="P89" i="6"/>
  <c r="Q89" i="6"/>
  <c r="L97" i="6"/>
  <c r="M97" i="6"/>
  <c r="N97" i="6"/>
  <c r="O97" i="6"/>
  <c r="K97" i="6"/>
  <c r="P97" i="6"/>
  <c r="Q97" i="6"/>
  <c r="L105" i="6"/>
  <c r="M105" i="6"/>
  <c r="N105" i="6"/>
  <c r="O105" i="6"/>
  <c r="K105" i="6"/>
  <c r="P105" i="6"/>
  <c r="Q105" i="6"/>
  <c r="K45" i="6"/>
  <c r="L45" i="6"/>
  <c r="M45" i="6"/>
  <c r="Q45" i="6"/>
  <c r="P45" i="6"/>
  <c r="N45" i="6"/>
  <c r="O45" i="6"/>
  <c r="L85" i="6"/>
  <c r="M85" i="6"/>
  <c r="N85" i="6"/>
  <c r="O85" i="6"/>
  <c r="P85" i="6"/>
  <c r="Q85" i="6"/>
  <c r="K85" i="6"/>
  <c r="K22" i="6"/>
  <c r="L22" i="6"/>
  <c r="M22" i="6"/>
  <c r="N22" i="6"/>
  <c r="P22" i="6"/>
  <c r="Q22" i="6"/>
  <c r="O22" i="6"/>
  <c r="N70" i="6"/>
  <c r="K70" i="6"/>
  <c r="O70" i="6"/>
  <c r="L70" i="6"/>
  <c r="M70" i="6"/>
  <c r="P70" i="6"/>
  <c r="Q70" i="6"/>
  <c r="L31" i="6"/>
  <c r="M31" i="6"/>
  <c r="N31" i="6"/>
  <c r="O31" i="6"/>
  <c r="Q31" i="6"/>
  <c r="K31" i="6"/>
  <c r="P31" i="6"/>
  <c r="P87" i="6"/>
  <c r="Q87" i="6"/>
  <c r="K87" i="6"/>
  <c r="O87" i="6"/>
  <c r="L87" i="6"/>
  <c r="M87" i="6"/>
  <c r="N87" i="6"/>
  <c r="O34" i="6"/>
  <c r="P34" i="6"/>
  <c r="Q34" i="6"/>
  <c r="N34" i="6"/>
  <c r="L34" i="6"/>
  <c r="M34" i="6"/>
  <c r="K34" i="6"/>
  <c r="O58" i="6"/>
  <c r="P58" i="6"/>
  <c r="Q58" i="6"/>
  <c r="K58" i="6"/>
  <c r="N58" i="6"/>
  <c r="L58" i="6"/>
  <c r="M58" i="6"/>
  <c r="O66" i="6"/>
  <c r="Q66" i="6"/>
  <c r="N66" i="6"/>
  <c r="L66" i="6"/>
  <c r="P66" i="6"/>
  <c r="K66" i="6"/>
  <c r="M66" i="6"/>
  <c r="O74" i="6"/>
  <c r="P74" i="6"/>
  <c r="Q74" i="6"/>
  <c r="N74" i="6"/>
  <c r="M74" i="6"/>
  <c r="K74" i="6"/>
  <c r="L74" i="6"/>
  <c r="N90" i="6"/>
  <c r="O90" i="6"/>
  <c r="P90" i="6"/>
  <c r="Q90" i="6"/>
  <c r="K90" i="6"/>
  <c r="L90" i="6"/>
  <c r="M90" i="6"/>
  <c r="N98" i="6"/>
  <c r="O98" i="6"/>
  <c r="P98" i="6"/>
  <c r="Q98" i="6"/>
  <c r="K98" i="6"/>
  <c r="M98" i="6"/>
  <c r="L98" i="6"/>
  <c r="N106" i="6"/>
  <c r="O106" i="6"/>
  <c r="P106" i="6"/>
  <c r="Q106" i="6"/>
  <c r="M106" i="6"/>
  <c r="K106" i="6"/>
  <c r="L106" i="6"/>
  <c r="K29" i="6"/>
  <c r="L29" i="6"/>
  <c r="M29" i="6"/>
  <c r="Q29" i="6"/>
  <c r="N29" i="6"/>
  <c r="O29" i="6"/>
  <c r="P29" i="6"/>
  <c r="K61" i="6"/>
  <c r="M61" i="6"/>
  <c r="P61" i="6"/>
  <c r="Q61" i="6"/>
  <c r="O61" i="6"/>
  <c r="N61" i="6"/>
  <c r="L61" i="6"/>
  <c r="L93" i="6"/>
  <c r="M93" i="6"/>
  <c r="N93" i="6"/>
  <c r="O93" i="6"/>
  <c r="P93" i="6"/>
  <c r="K93" i="6"/>
  <c r="Q93" i="6"/>
  <c r="K38" i="6"/>
  <c r="L38" i="6"/>
  <c r="M38" i="6"/>
  <c r="N38" i="6"/>
  <c r="P38" i="6"/>
  <c r="O38" i="6"/>
  <c r="Q38" i="6"/>
  <c r="K62" i="6"/>
  <c r="R62" i="6" s="1"/>
  <c r="L62" i="6"/>
  <c r="N62" i="6"/>
  <c r="P62" i="6"/>
  <c r="M62" i="6"/>
  <c r="O62" i="6"/>
  <c r="Q62" i="6"/>
  <c r="N94" i="6"/>
  <c r="K94" i="6"/>
  <c r="R94" i="6" s="1"/>
  <c r="O94" i="6"/>
  <c r="P94" i="6"/>
  <c r="Q94" i="6"/>
  <c r="L94" i="6"/>
  <c r="M94" i="6"/>
  <c r="L39" i="6"/>
  <c r="M39" i="6"/>
  <c r="N39" i="6"/>
  <c r="O39" i="6"/>
  <c r="K39" i="6"/>
  <c r="P39" i="6"/>
  <c r="Q39" i="6"/>
  <c r="L55" i="6"/>
  <c r="M55" i="6"/>
  <c r="N55" i="6"/>
  <c r="O55" i="6"/>
  <c r="K55" i="6"/>
  <c r="P55" i="6"/>
  <c r="Q55" i="6"/>
  <c r="P95" i="6"/>
  <c r="Q95" i="6"/>
  <c r="K95" i="6"/>
  <c r="L95" i="6"/>
  <c r="O95" i="6"/>
  <c r="M95" i="6"/>
  <c r="N95" i="6"/>
  <c r="O18" i="6"/>
  <c r="P18" i="6"/>
  <c r="Q18" i="6"/>
  <c r="N18" i="6"/>
  <c r="M18" i="6"/>
  <c r="L18" i="6"/>
  <c r="K18" i="6"/>
  <c r="O42" i="6"/>
  <c r="P42" i="6"/>
  <c r="Q42" i="6"/>
  <c r="K42" i="6"/>
  <c r="N42" i="6"/>
  <c r="L42" i="6"/>
  <c r="M42" i="6"/>
  <c r="P11" i="6"/>
  <c r="Q11" i="6"/>
  <c r="K11" i="6"/>
  <c r="O11" i="6"/>
  <c r="M11" i="6"/>
  <c r="L11" i="6"/>
  <c r="N11" i="6"/>
  <c r="P27" i="6"/>
  <c r="Q27" i="6"/>
  <c r="K27" i="6"/>
  <c r="O27" i="6"/>
  <c r="N27" i="6"/>
  <c r="L27" i="6"/>
  <c r="M27" i="6"/>
  <c r="P35" i="6"/>
  <c r="Q35" i="6"/>
  <c r="K35" i="6"/>
  <c r="L35" i="6"/>
  <c r="M35" i="6"/>
  <c r="O35" i="6"/>
  <c r="N35" i="6"/>
  <c r="P43" i="6"/>
  <c r="Q43" i="6"/>
  <c r="K43" i="6"/>
  <c r="R43" i="6" s="1"/>
  <c r="O43" i="6"/>
  <c r="M43" i="6"/>
  <c r="N43" i="6"/>
  <c r="L43" i="6"/>
  <c r="P51" i="6"/>
  <c r="Q51" i="6"/>
  <c r="K51" i="6"/>
  <c r="L51" i="6"/>
  <c r="M51" i="6"/>
  <c r="N51" i="6"/>
  <c r="O51" i="6"/>
  <c r="P59" i="6"/>
  <c r="Q59" i="6"/>
  <c r="K59" i="6"/>
  <c r="O59" i="6"/>
  <c r="M59" i="6"/>
  <c r="N59" i="6"/>
  <c r="L59" i="6"/>
  <c r="P67" i="6"/>
  <c r="K67" i="6"/>
  <c r="L67" i="6"/>
  <c r="M67" i="6"/>
  <c r="N67" i="6"/>
  <c r="O67" i="6"/>
  <c r="Q67" i="6"/>
  <c r="Q75" i="6"/>
  <c r="L75" i="6"/>
  <c r="M75" i="6"/>
  <c r="N75" i="6"/>
  <c r="O75" i="6"/>
  <c r="P75" i="6"/>
  <c r="K75" i="6"/>
  <c r="R75" i="6" s="1"/>
  <c r="P91" i="6"/>
  <c r="Q91" i="6"/>
  <c r="L91" i="6"/>
  <c r="M91" i="6"/>
  <c r="N91" i="6"/>
  <c r="O91" i="6"/>
  <c r="K91" i="6"/>
  <c r="R91" i="6" s="1"/>
  <c r="P99" i="6"/>
  <c r="Q99" i="6"/>
  <c r="L99" i="6"/>
  <c r="M99" i="6"/>
  <c r="N99" i="6"/>
  <c r="K99" i="6"/>
  <c r="O99" i="6"/>
  <c r="P107" i="6"/>
  <c r="Q107" i="6"/>
  <c r="L107" i="6"/>
  <c r="M107" i="6"/>
  <c r="N107" i="6"/>
  <c r="O107" i="6"/>
  <c r="K107" i="6"/>
  <c r="K13" i="6"/>
  <c r="L13" i="6"/>
  <c r="M13" i="6"/>
  <c r="Q13" i="6"/>
  <c r="P13" i="6"/>
  <c r="O13" i="6"/>
  <c r="N13" i="6"/>
  <c r="O6" i="6"/>
  <c r="N6" i="6"/>
  <c r="P6" i="6"/>
  <c r="M6" i="6"/>
  <c r="L6" i="6"/>
  <c r="Q6" i="6"/>
  <c r="K46" i="6"/>
  <c r="L46" i="6"/>
  <c r="M46" i="6"/>
  <c r="N46" i="6"/>
  <c r="O46" i="6"/>
  <c r="P46" i="6"/>
  <c r="Q46" i="6"/>
  <c r="N86" i="6"/>
  <c r="K86" i="6"/>
  <c r="O86" i="6"/>
  <c r="P86" i="6"/>
  <c r="Q86" i="6"/>
  <c r="L86" i="6"/>
  <c r="M86" i="6"/>
  <c r="L23" i="6"/>
  <c r="M23" i="6"/>
  <c r="N23" i="6"/>
  <c r="O23" i="6"/>
  <c r="K23" i="6"/>
  <c r="P23" i="6"/>
  <c r="Q23" i="6"/>
  <c r="L71" i="6"/>
  <c r="M71" i="6"/>
  <c r="N71" i="6"/>
  <c r="O71" i="6"/>
  <c r="P71" i="6"/>
  <c r="Q71" i="6"/>
  <c r="K71" i="6"/>
  <c r="O10" i="6"/>
  <c r="P10" i="6"/>
  <c r="Q10" i="6"/>
  <c r="K10" i="6"/>
  <c r="L10" i="6"/>
  <c r="N10" i="6"/>
  <c r="M10" i="6"/>
  <c r="O26" i="6"/>
  <c r="P26" i="6"/>
  <c r="Q26" i="6"/>
  <c r="K26" i="6"/>
  <c r="N26" i="6"/>
  <c r="L26" i="6"/>
  <c r="M26" i="6"/>
  <c r="O50" i="6"/>
  <c r="P50" i="6"/>
  <c r="Q50" i="6"/>
  <c r="N50" i="6"/>
  <c r="L50" i="6"/>
  <c r="M50" i="6"/>
  <c r="K50" i="6"/>
  <c r="P19" i="6"/>
  <c r="Q19" i="6"/>
  <c r="K19" i="6"/>
  <c r="O19" i="6"/>
  <c r="L19" i="6"/>
  <c r="M19" i="6"/>
  <c r="N19" i="6"/>
  <c r="Q12" i="6"/>
  <c r="K12" i="6"/>
  <c r="L12" i="6"/>
  <c r="P12" i="6"/>
  <c r="M12" i="6"/>
  <c r="N12" i="6"/>
  <c r="O12" i="6"/>
  <c r="Q20" i="6"/>
  <c r="K20" i="6"/>
  <c r="L20" i="6"/>
  <c r="P20" i="6"/>
  <c r="M20" i="6"/>
  <c r="N20" i="6"/>
  <c r="O20" i="6"/>
  <c r="Q28" i="6"/>
  <c r="K28" i="6"/>
  <c r="L28" i="6"/>
  <c r="P28" i="6"/>
  <c r="M28" i="6"/>
  <c r="N28" i="6"/>
  <c r="O28" i="6"/>
  <c r="Q36" i="6"/>
  <c r="K36" i="6"/>
  <c r="L36" i="6"/>
  <c r="P36" i="6"/>
  <c r="O36" i="6"/>
  <c r="M36" i="6"/>
  <c r="N36" i="6"/>
  <c r="Q44" i="6"/>
  <c r="K44" i="6"/>
  <c r="R44" i="6" s="1"/>
  <c r="L44" i="6"/>
  <c r="M44" i="6"/>
  <c r="N44" i="6"/>
  <c r="P44" i="6"/>
  <c r="O44" i="6"/>
  <c r="Q52" i="6"/>
  <c r="K52" i="6"/>
  <c r="L52" i="6"/>
  <c r="P52" i="6"/>
  <c r="N52" i="6"/>
  <c r="M52" i="6"/>
  <c r="O52" i="6"/>
  <c r="Q60" i="6"/>
  <c r="K60" i="6"/>
  <c r="L60" i="6"/>
  <c r="M60" i="6"/>
  <c r="N60" i="6"/>
  <c r="O60" i="6"/>
  <c r="P60" i="6"/>
  <c r="Q68" i="6"/>
  <c r="L68" i="6"/>
  <c r="N68" i="6"/>
  <c r="K68" i="6"/>
  <c r="M68" i="6"/>
  <c r="O68" i="6"/>
  <c r="P68" i="6"/>
  <c r="L76" i="6"/>
  <c r="M76" i="6"/>
  <c r="N76" i="6"/>
  <c r="Q76" i="6"/>
  <c r="K76" i="6"/>
  <c r="O76" i="6"/>
  <c r="P76" i="6"/>
  <c r="O84" i="6"/>
  <c r="N84" i="6"/>
  <c r="L84" i="6"/>
  <c r="Q84" i="6"/>
  <c r="P84" i="6"/>
  <c r="K84" i="6"/>
  <c r="M84" i="6"/>
  <c r="L92" i="6"/>
  <c r="M92" i="6"/>
  <c r="Q92" i="6"/>
  <c r="N92" i="6"/>
  <c r="O92" i="6"/>
  <c r="P92" i="6"/>
  <c r="K92" i="6"/>
  <c r="R92" i="6" s="1"/>
  <c r="L100" i="6"/>
  <c r="M100" i="6"/>
  <c r="N100" i="6"/>
  <c r="Q100" i="6"/>
  <c r="K100" i="6"/>
  <c r="O100" i="6"/>
  <c r="P100" i="6"/>
  <c r="L108" i="6"/>
  <c r="M108" i="6"/>
  <c r="N108" i="6"/>
  <c r="Q108" i="6"/>
  <c r="K108" i="6"/>
  <c r="O108" i="6"/>
  <c r="P108" i="6"/>
  <c r="C110" i="6"/>
  <c r="E113" i="7"/>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R76" i="6" l="1"/>
  <c r="T76" i="6" s="1"/>
  <c r="C75" i="3" s="1"/>
  <c r="D75" i="3" s="1"/>
  <c r="R60" i="6"/>
  <c r="T60" i="6" s="1"/>
  <c r="C59" i="3" s="1"/>
  <c r="D59" i="3" s="1"/>
  <c r="R19" i="6"/>
  <c r="R71" i="6"/>
  <c r="R13" i="6"/>
  <c r="R59" i="6"/>
  <c r="R95" i="6"/>
  <c r="R66" i="6"/>
  <c r="T66" i="6" s="1"/>
  <c r="C65" i="3" s="1"/>
  <c r="D65" i="3" s="1"/>
  <c r="R87" i="6"/>
  <c r="R85" i="6"/>
  <c r="T85" i="6" s="1"/>
  <c r="C84" i="3" s="1"/>
  <c r="D84" i="3" s="1"/>
  <c r="R105" i="6"/>
  <c r="R33" i="6"/>
  <c r="R37" i="6"/>
  <c r="R32" i="6"/>
  <c r="R84" i="6"/>
  <c r="R51" i="6"/>
  <c r="T51" i="6" s="1"/>
  <c r="C50" i="3" s="1"/>
  <c r="D50" i="3" s="1"/>
  <c r="R22" i="6"/>
  <c r="T22" i="6" s="1"/>
  <c r="C21" i="3" s="1"/>
  <c r="D21" i="3" s="1"/>
  <c r="R53" i="6"/>
  <c r="T53" i="6" s="1"/>
  <c r="C52" i="3" s="1"/>
  <c r="D52" i="3" s="1"/>
  <c r="R23" i="6"/>
  <c r="R107" i="6"/>
  <c r="R99" i="6"/>
  <c r="R42" i="6"/>
  <c r="R74" i="6"/>
  <c r="T74" i="6" s="1"/>
  <c r="C73" i="3" s="1"/>
  <c r="D73" i="3" s="1"/>
  <c r="R58" i="6"/>
  <c r="T58" i="6" s="1"/>
  <c r="C57" i="3" s="1"/>
  <c r="D57" i="3" s="1"/>
  <c r="R73" i="6"/>
  <c r="T73" i="6" s="1"/>
  <c r="C72" i="3" s="1"/>
  <c r="D72" i="3" s="1"/>
  <c r="R41" i="6"/>
  <c r="T41" i="6" s="1"/>
  <c r="C40" i="3" s="1"/>
  <c r="D40" i="3" s="1"/>
  <c r="R24" i="6"/>
  <c r="R14" i="6"/>
  <c r="R100" i="6"/>
  <c r="R12" i="6"/>
  <c r="R67" i="6"/>
  <c r="R29" i="6"/>
  <c r="R49" i="6"/>
  <c r="R7" i="6"/>
  <c r="R6" i="6"/>
  <c r="R93" i="6"/>
  <c r="R70" i="6"/>
  <c r="R20" i="6"/>
  <c r="R50" i="6"/>
  <c r="T50" i="6" s="1"/>
  <c r="C49" i="3" s="1"/>
  <c r="D49" i="3" s="1"/>
  <c r="R86" i="6"/>
  <c r="T86" i="6" s="1"/>
  <c r="C85" i="3" s="1"/>
  <c r="D85" i="3" s="1"/>
  <c r="R46" i="6"/>
  <c r="R11" i="6"/>
  <c r="R61" i="6"/>
  <c r="R90" i="6"/>
  <c r="R57" i="6"/>
  <c r="R63" i="6"/>
  <c r="R47" i="6"/>
  <c r="T47" i="6" s="1"/>
  <c r="C46" i="3" s="1"/>
  <c r="D46" i="3" s="1"/>
  <c r="R30" i="6"/>
  <c r="T30" i="6" s="1"/>
  <c r="C29" i="3" s="1"/>
  <c r="D29" i="3" s="1"/>
  <c r="R72" i="6"/>
  <c r="R48" i="6"/>
  <c r="R40" i="6"/>
  <c r="R109" i="6"/>
  <c r="R52" i="6"/>
  <c r="R103" i="6"/>
  <c r="R28" i="6"/>
  <c r="R10" i="6"/>
  <c r="R27" i="6"/>
  <c r="R39" i="6"/>
  <c r="R106" i="6"/>
  <c r="R98" i="6"/>
  <c r="R31" i="6"/>
  <c r="R9" i="6"/>
  <c r="R102" i="6"/>
  <c r="T102" i="6" s="1"/>
  <c r="C101" i="3" s="1"/>
  <c r="D101" i="3" s="1"/>
  <c r="R54" i="6"/>
  <c r="R101" i="6"/>
  <c r="R88" i="6"/>
  <c r="R56" i="6"/>
  <c r="R68" i="6"/>
  <c r="R97" i="6"/>
  <c r="R108" i="6"/>
  <c r="R36" i="6"/>
  <c r="T36" i="6" s="1"/>
  <c r="C35" i="3" s="1"/>
  <c r="D35" i="3" s="1"/>
  <c r="R26" i="6"/>
  <c r="T26" i="6" s="1"/>
  <c r="C25" i="3" s="1"/>
  <c r="D25" i="3" s="1"/>
  <c r="R35" i="6"/>
  <c r="T35" i="6" s="1"/>
  <c r="C34" i="3" s="1"/>
  <c r="D34" i="3" s="1"/>
  <c r="R18" i="6"/>
  <c r="T18" i="6" s="1"/>
  <c r="C17" i="3" s="1"/>
  <c r="D17" i="3" s="1"/>
  <c r="R55" i="6"/>
  <c r="R38" i="6"/>
  <c r="R34" i="6"/>
  <c r="R45" i="6"/>
  <c r="R69" i="6"/>
  <c r="T69" i="6" s="1"/>
  <c r="C68" i="3" s="1"/>
  <c r="D68" i="3" s="1"/>
  <c r="R96" i="6"/>
  <c r="T96" i="6" s="1"/>
  <c r="C95" i="3" s="1"/>
  <c r="D95" i="3" s="1"/>
  <c r="P110" i="6"/>
  <c r="S82" i="6" s="1"/>
  <c r="N110" i="6"/>
  <c r="S80" i="6" s="1"/>
  <c r="O110" i="6"/>
  <c r="S81" i="6" s="1"/>
  <c r="M110" i="6"/>
  <c r="S78" i="6" s="1"/>
  <c r="Q110" i="6"/>
  <c r="S83" i="6" s="1"/>
  <c r="L110" i="6"/>
  <c r="S77" i="6" s="1"/>
  <c r="T8" i="6"/>
  <c r="C7" i="3" s="1"/>
  <c r="D7" i="3" s="1"/>
  <c r="T10" i="6"/>
  <c r="C9" i="3" s="1"/>
  <c r="D9" i="3" s="1"/>
  <c r="T12" i="6"/>
  <c r="C11" i="3" s="1"/>
  <c r="D11" i="3" s="1"/>
  <c r="T16" i="6"/>
  <c r="C15" i="3" s="1"/>
  <c r="D15" i="3" s="1"/>
  <c r="T24" i="6"/>
  <c r="C23" i="3" s="1"/>
  <c r="D23" i="3" s="1"/>
  <c r="T38" i="6"/>
  <c r="C37" i="3" s="1"/>
  <c r="D37" i="3" s="1"/>
  <c r="T44" i="6"/>
  <c r="C43" i="3" s="1"/>
  <c r="D43" i="3" s="1"/>
  <c r="T46" i="6"/>
  <c r="C45" i="3" s="1"/>
  <c r="D45" i="3" s="1"/>
  <c r="T48" i="6"/>
  <c r="C47" i="3" s="1"/>
  <c r="D47" i="3" s="1"/>
  <c r="T64" i="6"/>
  <c r="C63" i="3" s="1"/>
  <c r="D63" i="3" s="1"/>
  <c r="T68" i="6"/>
  <c r="C67" i="3" s="1"/>
  <c r="D67" i="3" s="1"/>
  <c r="T70" i="6"/>
  <c r="C69" i="3" s="1"/>
  <c r="D69" i="3" s="1"/>
  <c r="T84" i="6"/>
  <c r="C83" i="3" s="1"/>
  <c r="D83" i="3" s="1"/>
  <c r="T90" i="6"/>
  <c r="C89" i="3" s="1"/>
  <c r="D89" i="3" s="1"/>
  <c r="T100" i="6"/>
  <c r="C99" i="3" s="1"/>
  <c r="D99" i="3" s="1"/>
  <c r="K110" i="6"/>
  <c r="S72" i="6" s="1"/>
  <c r="T67" i="6"/>
  <c r="C66" i="3" s="1"/>
  <c r="D66" i="3" s="1"/>
  <c r="T95" i="6"/>
  <c r="C94" i="3" s="1"/>
  <c r="D94" i="3" s="1"/>
  <c r="T7" i="6"/>
  <c r="C6" i="3" s="1"/>
  <c r="D6" i="3" s="1"/>
  <c r="T11" i="6"/>
  <c r="C10" i="3" s="1"/>
  <c r="D10" i="3" s="1"/>
  <c r="T31" i="6"/>
  <c r="C30" i="3" s="1"/>
  <c r="D30" i="3" s="1"/>
  <c r="T59" i="6"/>
  <c r="C58" i="3" s="1"/>
  <c r="D58" i="3" s="1"/>
  <c r="T71" i="6"/>
  <c r="C70" i="3" s="1"/>
  <c r="D70" i="3" s="1"/>
  <c r="T75" i="6"/>
  <c r="C74" i="3" s="1"/>
  <c r="D74" i="3" s="1"/>
  <c r="T87" i="6"/>
  <c r="C86" i="3" s="1"/>
  <c r="D86" i="3" s="1"/>
  <c r="T91" i="6"/>
  <c r="C90" i="3" s="1"/>
  <c r="D90" i="3" s="1"/>
  <c r="T99" i="6"/>
  <c r="C98" i="3" s="1"/>
  <c r="D98" i="3" s="1"/>
  <c r="T63" i="6"/>
  <c r="C62" i="3" s="1"/>
  <c r="D62" i="3" s="1"/>
  <c r="T103" i="6"/>
  <c r="C102" i="3" s="1"/>
  <c r="D102" i="3" s="1"/>
  <c r="T107" i="6"/>
  <c r="C106" i="3" s="1"/>
  <c r="D106" i="3" s="1"/>
  <c r="T9" i="6"/>
  <c r="C8" i="3" s="1"/>
  <c r="D8" i="3" s="1"/>
  <c r="T27" i="6"/>
  <c r="C26" i="3" s="1"/>
  <c r="D26" i="3" s="1"/>
  <c r="T39" i="6"/>
  <c r="C38" i="3" s="1"/>
  <c r="D38" i="3" s="1"/>
  <c r="T43" i="6"/>
  <c r="C42" i="3" s="1"/>
  <c r="D42" i="3" s="1"/>
  <c r="T57" i="6"/>
  <c r="C56" i="3" s="1"/>
  <c r="D56" i="3" s="1"/>
  <c r="T89" i="6"/>
  <c r="C88" i="3" s="1"/>
  <c r="D88" i="3" s="1"/>
  <c r="T105" i="6"/>
  <c r="C104" i="3" s="1"/>
  <c r="D104" i="3" s="1"/>
  <c r="T15" i="6"/>
  <c r="C14" i="3" s="1"/>
  <c r="D14" i="3" s="1"/>
  <c r="T23" i="6"/>
  <c r="C22" i="3" s="1"/>
  <c r="D22" i="3" s="1"/>
  <c r="T25" i="6"/>
  <c r="C24" i="3" s="1"/>
  <c r="D24" i="3" s="1"/>
  <c r="T40" i="6"/>
  <c r="C39" i="3" s="1"/>
  <c r="D39" i="3" s="1"/>
  <c r="T108" i="6"/>
  <c r="C107" i="3" s="1"/>
  <c r="D107" i="3" s="1"/>
  <c r="T28" i="6"/>
  <c r="C27" i="3" s="1"/>
  <c r="D27" i="3" s="1"/>
  <c r="T19" i="6"/>
  <c r="C18" i="3" s="1"/>
  <c r="D18" i="3" s="1"/>
  <c r="T106" i="6"/>
  <c r="C105" i="3" s="1"/>
  <c r="D105" i="3" s="1"/>
  <c r="T42" i="6"/>
  <c r="C41" i="3" s="1"/>
  <c r="D41" i="3" s="1"/>
  <c r="T62" i="6"/>
  <c r="C61" i="3" s="1"/>
  <c r="D61" i="3" s="1"/>
  <c r="T17" i="6"/>
  <c r="C16" i="3" s="1"/>
  <c r="D16" i="3" s="1"/>
  <c r="T21" i="6"/>
  <c r="C20" i="3" s="1"/>
  <c r="D20" i="3" s="1"/>
  <c r="T33" i="6"/>
  <c r="C32" i="3" s="1"/>
  <c r="D32" i="3" s="1"/>
  <c r="T37" i="6"/>
  <c r="C36" i="3" s="1"/>
  <c r="D36" i="3" s="1"/>
  <c r="T49" i="6"/>
  <c r="C48" i="3" s="1"/>
  <c r="D48" i="3" s="1"/>
  <c r="T65" i="6"/>
  <c r="C64" i="3" s="1"/>
  <c r="D64" i="3" s="1"/>
  <c r="T97" i="6"/>
  <c r="C96" i="3" s="1"/>
  <c r="D96" i="3" s="1"/>
  <c r="T32" i="6"/>
  <c r="C31" i="3" s="1"/>
  <c r="D31" i="3" s="1"/>
  <c r="T104" i="6"/>
  <c r="C103" i="3" s="1"/>
  <c r="D103" i="3" s="1"/>
  <c r="T20" i="6"/>
  <c r="C19" i="3" s="1"/>
  <c r="D19" i="3" s="1"/>
  <c r="T54" i="6"/>
  <c r="C53" i="3" s="1"/>
  <c r="D53" i="3" s="1"/>
  <c r="T92" i="6"/>
  <c r="C91" i="3" s="1"/>
  <c r="D91" i="3" s="1"/>
  <c r="T56" i="6"/>
  <c r="C55" i="3" s="1"/>
  <c r="D55" i="3" s="1"/>
  <c r="T55" i="6"/>
  <c r="C54" i="3" s="1"/>
  <c r="D54" i="3" s="1"/>
  <c r="T14" i="6"/>
  <c r="C13" i="3" s="1"/>
  <c r="D13" i="3" s="1"/>
  <c r="T94" i="6"/>
  <c r="C93" i="3" s="1"/>
  <c r="D93" i="3" s="1"/>
  <c r="T13" i="6"/>
  <c r="C12" i="3" s="1"/>
  <c r="D12" i="3" s="1"/>
  <c r="T29" i="6"/>
  <c r="C28" i="3" s="1"/>
  <c r="D28" i="3" s="1"/>
  <c r="T45" i="6"/>
  <c r="C44" i="3" s="1"/>
  <c r="D44" i="3" s="1"/>
  <c r="T61" i="6"/>
  <c r="C60" i="3" s="1"/>
  <c r="D60" i="3" s="1"/>
  <c r="T93" i="6"/>
  <c r="C92" i="3" s="1"/>
  <c r="D92" i="3" s="1"/>
  <c r="T101" i="6"/>
  <c r="C100" i="3" s="1"/>
  <c r="D100" i="3" s="1"/>
  <c r="T109" i="6"/>
  <c r="C108" i="3" s="1"/>
  <c r="D108" i="3" s="1"/>
  <c r="T88" i="6"/>
  <c r="C87" i="3" s="1"/>
  <c r="D87" i="3" s="1"/>
  <c r="T52" i="6"/>
  <c r="C51" i="3" s="1"/>
  <c r="D51" i="3" s="1"/>
  <c r="T98" i="6"/>
  <c r="C97" i="3" s="1"/>
  <c r="D97" i="3" s="1"/>
  <c r="T34" i="6"/>
  <c r="C33" i="3" s="1"/>
  <c r="D33" i="3" s="1"/>
  <c r="R110" i="6" l="1"/>
  <c r="G12" i="3"/>
  <c r="F12" i="3"/>
  <c r="E15" i="11" s="1"/>
  <c r="G18" i="3"/>
  <c r="F18" i="3"/>
  <c r="G74" i="3"/>
  <c r="F74" i="3"/>
  <c r="E77" i="11" s="1"/>
  <c r="G9" i="3"/>
  <c r="F9" i="3"/>
  <c r="E12" i="11" s="1"/>
  <c r="G85" i="3"/>
  <c r="F85" i="3"/>
  <c r="G106" i="3"/>
  <c r="F106" i="3"/>
  <c r="E109" i="11" s="1"/>
  <c r="C69" i="11"/>
  <c r="G66" i="3"/>
  <c r="F66" i="3"/>
  <c r="E69" i="11" s="1"/>
  <c r="C70" i="11"/>
  <c r="F67" i="3"/>
  <c r="E70" i="11" s="1"/>
  <c r="G67" i="3"/>
  <c r="F37" i="3"/>
  <c r="G37" i="3"/>
  <c r="G7" i="3"/>
  <c r="F7" i="3"/>
  <c r="E10" i="11" s="1"/>
  <c r="G17" i="3"/>
  <c r="F17" i="3"/>
  <c r="E20" i="11" s="1"/>
  <c r="G84" i="3"/>
  <c r="F84" i="3"/>
  <c r="G93" i="3"/>
  <c r="F93" i="3"/>
  <c r="E96" i="11" s="1"/>
  <c r="G65" i="3"/>
  <c r="F65" i="3"/>
  <c r="E68" i="11" s="1"/>
  <c r="F32" i="3"/>
  <c r="E35" i="11" s="1"/>
  <c r="G32" i="3"/>
  <c r="F75" i="3"/>
  <c r="E78" i="11" s="1"/>
  <c r="G75" i="3"/>
  <c r="G72" i="3"/>
  <c r="F72" i="3"/>
  <c r="E75" i="11" s="1"/>
  <c r="G102" i="3"/>
  <c r="F102" i="3"/>
  <c r="E105" i="11" s="1"/>
  <c r="G58" i="3"/>
  <c r="F58" i="3"/>
  <c r="E61" i="11" s="1"/>
  <c r="G63" i="3"/>
  <c r="F63" i="3"/>
  <c r="F35" i="3"/>
  <c r="G35" i="3"/>
  <c r="C56" i="11"/>
  <c r="G53" i="3"/>
  <c r="F53" i="3"/>
  <c r="E56" i="11" s="1"/>
  <c r="F104" i="3"/>
  <c r="E107" i="11" s="1"/>
  <c r="G104" i="3"/>
  <c r="G94" i="3"/>
  <c r="F94" i="3"/>
  <c r="E97" i="11" s="1"/>
  <c r="G92" i="3"/>
  <c r="F92" i="3"/>
  <c r="E95" i="11" s="1"/>
  <c r="G70" i="3"/>
  <c r="F70" i="3"/>
  <c r="E73" i="11" s="1"/>
  <c r="G33" i="3"/>
  <c r="F33" i="3"/>
  <c r="E36" i="11" s="1"/>
  <c r="C71" i="11"/>
  <c r="G68" i="3"/>
  <c r="F68" i="3"/>
  <c r="G13" i="3"/>
  <c r="F13" i="3"/>
  <c r="E16" i="11" s="1"/>
  <c r="G19" i="3"/>
  <c r="F19" i="3"/>
  <c r="E22" i="11" s="1"/>
  <c r="G20" i="3"/>
  <c r="F20" i="3"/>
  <c r="G107" i="3"/>
  <c r="F107" i="3"/>
  <c r="E110" i="11" s="1"/>
  <c r="G56" i="3"/>
  <c r="F56" i="3"/>
  <c r="E59" i="11" s="1"/>
  <c r="G62" i="3"/>
  <c r="F62" i="3"/>
  <c r="E65" i="11" s="1"/>
  <c r="G46" i="3"/>
  <c r="F46" i="3"/>
  <c r="F101" i="3"/>
  <c r="E104" i="11" s="1"/>
  <c r="G101" i="3"/>
  <c r="G59" i="3"/>
  <c r="F59" i="3"/>
  <c r="E62" i="11" s="1"/>
  <c r="G29" i="3"/>
  <c r="F29" i="3"/>
  <c r="E32" i="11" s="1"/>
  <c r="G23" i="3"/>
  <c r="F23" i="3"/>
  <c r="F27" i="3"/>
  <c r="E30" i="11" s="1"/>
  <c r="G27" i="3"/>
  <c r="G73" i="3"/>
  <c r="F73" i="3"/>
  <c r="E76" i="11" s="1"/>
  <c r="G39" i="3"/>
  <c r="F39" i="3"/>
  <c r="E42" i="11" s="1"/>
  <c r="G57" i="3"/>
  <c r="F57" i="3"/>
  <c r="C55" i="11"/>
  <c r="G52" i="3"/>
  <c r="F52" i="3"/>
  <c r="E55" i="11" s="1"/>
  <c r="G31" i="3"/>
  <c r="F31" i="3"/>
  <c r="E34" i="11" s="1"/>
  <c r="F61" i="3"/>
  <c r="E64" i="11" s="1"/>
  <c r="G61" i="3"/>
  <c r="G24" i="3"/>
  <c r="F24" i="3"/>
  <c r="E27" i="11" s="1"/>
  <c r="G40" i="3"/>
  <c r="F40" i="3"/>
  <c r="E43" i="11" s="1"/>
  <c r="G98" i="3"/>
  <c r="F98" i="3"/>
  <c r="E101" i="11" s="1"/>
  <c r="G30" i="3"/>
  <c r="F30" i="3"/>
  <c r="E33" i="11" s="1"/>
  <c r="G95" i="3"/>
  <c r="F95" i="3"/>
  <c r="G49" i="3"/>
  <c r="F49" i="3"/>
  <c r="E52" i="11" s="1"/>
  <c r="F21" i="3"/>
  <c r="E24" i="11" s="1"/>
  <c r="G21" i="3"/>
  <c r="G100" i="3"/>
  <c r="F100" i="3"/>
  <c r="E103" i="11" s="1"/>
  <c r="G48" i="3"/>
  <c r="F48" i="3"/>
  <c r="G8" i="3"/>
  <c r="F8" i="3"/>
  <c r="E11" i="11" s="1"/>
  <c r="C72" i="11"/>
  <c r="G69" i="3"/>
  <c r="F69" i="3"/>
  <c r="E72" i="11" s="1"/>
  <c r="G25" i="3"/>
  <c r="F25" i="3"/>
  <c r="G88" i="3"/>
  <c r="F88" i="3"/>
  <c r="E91" i="11" s="1"/>
  <c r="G60" i="3"/>
  <c r="F60" i="3"/>
  <c r="E63" i="11" s="1"/>
  <c r="F16" i="3"/>
  <c r="E19" i="11" s="1"/>
  <c r="G16" i="3"/>
  <c r="G42" i="3"/>
  <c r="F42" i="3"/>
  <c r="C53" i="11"/>
  <c r="G50" i="3"/>
  <c r="F50" i="3"/>
  <c r="E53" i="11" s="1"/>
  <c r="G34" i="3"/>
  <c r="F34" i="3"/>
  <c r="E37" i="11" s="1"/>
  <c r="F99" i="3"/>
  <c r="E102" i="11" s="1"/>
  <c r="G99" i="3"/>
  <c r="C54" i="11"/>
  <c r="F51" i="3"/>
  <c r="G51" i="3"/>
  <c r="C57" i="11"/>
  <c r="G54" i="3"/>
  <c r="F54" i="3"/>
  <c r="E57" i="11" s="1"/>
  <c r="G87" i="3"/>
  <c r="F87" i="3"/>
  <c r="E90" i="11" s="1"/>
  <c r="G44" i="3"/>
  <c r="F44" i="3"/>
  <c r="E47" i="11" s="1"/>
  <c r="G55" i="3"/>
  <c r="F55" i="3"/>
  <c r="E58" i="11" s="1"/>
  <c r="F96" i="3"/>
  <c r="E99" i="11" s="1"/>
  <c r="G96" i="3"/>
  <c r="G41" i="3"/>
  <c r="F41" i="3"/>
  <c r="E44" i="11" s="1"/>
  <c r="G22" i="3"/>
  <c r="F22" i="3"/>
  <c r="E25" i="11" s="1"/>
  <c r="G38" i="3"/>
  <c r="F38" i="3"/>
  <c r="E41" i="11" s="1"/>
  <c r="G90" i="3"/>
  <c r="F90" i="3"/>
  <c r="E93" i="11" s="1"/>
  <c r="G10" i="3"/>
  <c r="F10" i="3"/>
  <c r="E13" i="11" s="1"/>
  <c r="G89" i="3"/>
  <c r="F89" i="3"/>
  <c r="E92" i="11" s="1"/>
  <c r="G47" i="3"/>
  <c r="F47" i="3"/>
  <c r="E50" i="11" s="1"/>
  <c r="G15" i="3"/>
  <c r="F15" i="3"/>
  <c r="E18" i="11" s="1"/>
  <c r="G43" i="3"/>
  <c r="F43" i="3"/>
  <c r="E46" i="11" s="1"/>
  <c r="G36" i="3"/>
  <c r="F36" i="3"/>
  <c r="E39" i="11" s="1"/>
  <c r="G97" i="3"/>
  <c r="F97" i="3"/>
  <c r="E100" i="11" s="1"/>
  <c r="G103" i="3"/>
  <c r="F103" i="3"/>
  <c r="E106" i="11" s="1"/>
  <c r="G108" i="3"/>
  <c r="F108" i="3"/>
  <c r="E111" i="11" s="1"/>
  <c r="G28" i="3"/>
  <c r="F28" i="3"/>
  <c r="E31" i="11" s="1"/>
  <c r="G91" i="3"/>
  <c r="F91" i="3"/>
  <c r="E94" i="11" s="1"/>
  <c r="G64" i="3"/>
  <c r="F64" i="3"/>
  <c r="E67" i="11" s="1"/>
  <c r="G105" i="3"/>
  <c r="F105" i="3"/>
  <c r="E108" i="11" s="1"/>
  <c r="G14" i="3"/>
  <c r="F14" i="3"/>
  <c r="E17" i="11" s="1"/>
  <c r="G26" i="3"/>
  <c r="F26" i="3"/>
  <c r="E29" i="11" s="1"/>
  <c r="G86" i="3"/>
  <c r="F86" i="3"/>
  <c r="E89" i="11" s="1"/>
  <c r="G6" i="3"/>
  <c r="F6" i="3"/>
  <c r="E9" i="11" s="1"/>
  <c r="G83" i="3"/>
  <c r="F83" i="3"/>
  <c r="E86" i="11" s="1"/>
  <c r="G45" i="3"/>
  <c r="F45" i="3"/>
  <c r="E48" i="11" s="1"/>
  <c r="F11" i="3"/>
  <c r="E14" i="11" s="1"/>
  <c r="G11" i="3"/>
  <c r="C95" i="11"/>
  <c r="E92" i="3"/>
  <c r="D95" i="11" s="1"/>
  <c r="C15" i="11"/>
  <c r="E12" i="3"/>
  <c r="D15" i="11" s="1"/>
  <c r="C99" i="11"/>
  <c r="E96" i="3"/>
  <c r="D99" i="11" s="1"/>
  <c r="C64" i="11"/>
  <c r="E61" i="3"/>
  <c r="D64" i="11" s="1"/>
  <c r="C27" i="11"/>
  <c r="E24" i="3"/>
  <c r="D27" i="11" s="1"/>
  <c r="C43" i="11"/>
  <c r="E40" i="3"/>
  <c r="D43" i="11" s="1"/>
  <c r="C109" i="11"/>
  <c r="E106" i="3"/>
  <c r="D109" i="11" s="1"/>
  <c r="C37" i="11"/>
  <c r="E34" i="3"/>
  <c r="D37" i="11" s="1"/>
  <c r="C62" i="11"/>
  <c r="E59" i="3"/>
  <c r="D62" i="11" s="1"/>
  <c r="C14" i="11"/>
  <c r="E11" i="3"/>
  <c r="D14" i="11" s="1"/>
  <c r="C90" i="11"/>
  <c r="E87" i="3"/>
  <c r="D90" i="11" s="1"/>
  <c r="C44" i="11"/>
  <c r="E41" i="3"/>
  <c r="D44" i="11" s="1"/>
  <c r="C25" i="11"/>
  <c r="E22" i="3"/>
  <c r="D25" i="11" s="1"/>
  <c r="C41" i="11"/>
  <c r="E38" i="3"/>
  <c r="D41" i="11" s="1"/>
  <c r="C101" i="11"/>
  <c r="E98" i="3"/>
  <c r="D101" i="11" s="1"/>
  <c r="C33" i="11"/>
  <c r="E30" i="3"/>
  <c r="D33" i="11" s="1"/>
  <c r="C86" i="11"/>
  <c r="E83" i="3"/>
  <c r="D86" i="11" s="1"/>
  <c r="C60" i="11"/>
  <c r="E60" i="11"/>
  <c r="E57" i="3"/>
  <c r="D60" i="11" s="1"/>
  <c r="C12" i="11"/>
  <c r="E9" i="3"/>
  <c r="D12" i="11" s="1"/>
  <c r="C36" i="11"/>
  <c r="E33" i="3"/>
  <c r="D36" i="11" s="1"/>
  <c r="C47" i="11"/>
  <c r="E44" i="3"/>
  <c r="D47" i="11" s="1"/>
  <c r="C96" i="11"/>
  <c r="E93" i="3"/>
  <c r="D96" i="11" s="1"/>
  <c r="C67" i="11"/>
  <c r="E64" i="3"/>
  <c r="D67" i="11" s="1"/>
  <c r="C108" i="11"/>
  <c r="E105" i="3"/>
  <c r="D108" i="11" s="1"/>
  <c r="C17" i="11"/>
  <c r="E14" i="3"/>
  <c r="D17" i="11" s="1"/>
  <c r="C29" i="11"/>
  <c r="E26" i="3"/>
  <c r="D29" i="11" s="1"/>
  <c r="C93" i="11"/>
  <c r="E90" i="3"/>
  <c r="D93" i="11" s="1"/>
  <c r="C61" i="11"/>
  <c r="E58" i="3"/>
  <c r="D61" i="11" s="1"/>
  <c r="C13" i="11"/>
  <c r="E10" i="3"/>
  <c r="D13" i="11" s="1"/>
  <c r="C102" i="11"/>
  <c r="E99" i="3"/>
  <c r="D102" i="11" s="1"/>
  <c r="C52" i="11"/>
  <c r="E49" i="3"/>
  <c r="D52" i="11" s="1"/>
  <c r="C40" i="11"/>
  <c r="E37" i="3"/>
  <c r="D40" i="11" s="1"/>
  <c r="E40" i="11"/>
  <c r="C24" i="11"/>
  <c r="E21" i="3"/>
  <c r="D24" i="11" s="1"/>
  <c r="C10" i="11"/>
  <c r="E7" i="3"/>
  <c r="D10" i="11" s="1"/>
  <c r="C63" i="11"/>
  <c r="E60" i="3"/>
  <c r="D63" i="11" s="1"/>
  <c r="C76" i="11"/>
  <c r="E73" i="3"/>
  <c r="D76" i="11" s="1"/>
  <c r="C22" i="11"/>
  <c r="E19" i="3"/>
  <c r="D22" i="11" s="1"/>
  <c r="C39" i="11"/>
  <c r="E36" i="3"/>
  <c r="D39" i="11" s="1"/>
  <c r="C30" i="11"/>
  <c r="E27" i="3"/>
  <c r="D30" i="11" s="1"/>
  <c r="C91" i="11"/>
  <c r="E88" i="3"/>
  <c r="D91" i="11" s="1"/>
  <c r="C77" i="11"/>
  <c r="E74" i="3"/>
  <c r="D77" i="11" s="1"/>
  <c r="C97" i="11"/>
  <c r="E94" i="3"/>
  <c r="D97" i="11" s="1"/>
  <c r="C92" i="11"/>
  <c r="E89" i="3"/>
  <c r="D92" i="11" s="1"/>
  <c r="C48" i="11"/>
  <c r="E45" i="3"/>
  <c r="D48" i="11" s="1"/>
  <c r="C32" i="11"/>
  <c r="E29" i="3"/>
  <c r="D32" i="11" s="1"/>
  <c r="C20" i="11"/>
  <c r="E17" i="3"/>
  <c r="D20" i="11" s="1"/>
  <c r="C87" i="11"/>
  <c r="E87" i="11"/>
  <c r="E84" i="3"/>
  <c r="D87" i="11" s="1"/>
  <c r="C28" i="11"/>
  <c r="E28" i="11"/>
  <c r="E25" i="3"/>
  <c r="D28" i="11" s="1"/>
  <c r="C88" i="11"/>
  <c r="E85" i="3"/>
  <c r="D88" i="11" s="1"/>
  <c r="E88" i="11"/>
  <c r="C35" i="11"/>
  <c r="E32" i="3"/>
  <c r="D35" i="11" s="1"/>
  <c r="C78" i="11"/>
  <c r="E75" i="3"/>
  <c r="D78" i="11" s="1"/>
  <c r="C75" i="11"/>
  <c r="E72" i="3"/>
  <c r="D75" i="11" s="1"/>
  <c r="C105" i="11"/>
  <c r="E102" i="3"/>
  <c r="D105" i="11" s="1"/>
  <c r="C73" i="11"/>
  <c r="E70" i="3"/>
  <c r="D73" i="11" s="1"/>
  <c r="C104" i="11"/>
  <c r="E101" i="3"/>
  <c r="D104" i="11" s="1"/>
  <c r="C46" i="11"/>
  <c r="E43" i="3"/>
  <c r="D46" i="11" s="1"/>
  <c r="C26" i="11"/>
  <c r="E26" i="11"/>
  <c r="E23" i="3"/>
  <c r="D26" i="11" s="1"/>
  <c r="C111" i="11"/>
  <c r="E108" i="3"/>
  <c r="D111" i="11" s="1"/>
  <c r="C58" i="11"/>
  <c r="E55" i="3"/>
  <c r="D58" i="11" s="1"/>
  <c r="C106" i="11"/>
  <c r="E103" i="3"/>
  <c r="D106" i="11" s="1"/>
  <c r="C23" i="11"/>
  <c r="E20" i="3"/>
  <c r="D23" i="11" s="1"/>
  <c r="E23" i="11"/>
  <c r="C110" i="11"/>
  <c r="E107" i="3"/>
  <c r="D110" i="11" s="1"/>
  <c r="C59" i="11"/>
  <c r="E56" i="3"/>
  <c r="D59" i="11" s="1"/>
  <c r="C100" i="11"/>
  <c r="E97" i="3"/>
  <c r="D100" i="11" s="1"/>
  <c r="C103" i="11"/>
  <c r="E100" i="3"/>
  <c r="D103" i="11" s="1"/>
  <c r="C31" i="11"/>
  <c r="E28" i="3"/>
  <c r="D31" i="11" s="1"/>
  <c r="C16" i="11"/>
  <c r="E13" i="3"/>
  <c r="D16" i="11" s="1"/>
  <c r="C94" i="11"/>
  <c r="E91" i="3"/>
  <c r="D94" i="11" s="1"/>
  <c r="C68" i="11"/>
  <c r="E65" i="3"/>
  <c r="D68" i="11" s="1"/>
  <c r="C34" i="11"/>
  <c r="E31" i="3"/>
  <c r="D34" i="11" s="1"/>
  <c r="C51" i="11"/>
  <c r="E51" i="11"/>
  <c r="E48" i="3"/>
  <c r="D51" i="11" s="1"/>
  <c r="C19" i="11"/>
  <c r="E16" i="3"/>
  <c r="D19" i="11" s="1"/>
  <c r="C21" i="11"/>
  <c r="E21" i="11"/>
  <c r="E18" i="3"/>
  <c r="D21" i="11" s="1"/>
  <c r="C42" i="11"/>
  <c r="E39" i="3"/>
  <c r="D42" i="11" s="1"/>
  <c r="C107" i="11"/>
  <c r="E104" i="3"/>
  <c r="D107" i="11" s="1"/>
  <c r="C45" i="11"/>
  <c r="E45" i="11"/>
  <c r="E42" i="3"/>
  <c r="D45" i="11" s="1"/>
  <c r="C11" i="11"/>
  <c r="E8" i="3"/>
  <c r="D11" i="11" s="1"/>
  <c r="C65" i="11"/>
  <c r="E62" i="3"/>
  <c r="D65" i="11" s="1"/>
  <c r="C89" i="11"/>
  <c r="E86" i="3"/>
  <c r="D89" i="11" s="1"/>
  <c r="C49" i="11"/>
  <c r="E49" i="11"/>
  <c r="E46" i="3"/>
  <c r="D49" i="11" s="1"/>
  <c r="C9" i="11"/>
  <c r="E6" i="3"/>
  <c r="D9" i="11" s="1"/>
  <c r="C98" i="11"/>
  <c r="E98" i="11"/>
  <c r="E95" i="3"/>
  <c r="D98" i="11" s="1"/>
  <c r="C66" i="11"/>
  <c r="E66" i="11"/>
  <c r="E63" i="3"/>
  <c r="D66" i="11" s="1"/>
  <c r="C50" i="11"/>
  <c r="E47" i="3"/>
  <c r="D50" i="11" s="1"/>
  <c r="C38" i="11"/>
  <c r="E38" i="11"/>
  <c r="E35" i="3"/>
  <c r="D38" i="11" s="1"/>
  <c r="C18" i="11"/>
  <c r="E15" i="3"/>
  <c r="D18" i="11" s="1"/>
  <c r="E69" i="3"/>
  <c r="D72" i="11" s="1"/>
  <c r="E68" i="3"/>
  <c r="D71" i="11" s="1"/>
  <c r="E71" i="11"/>
  <c r="E67" i="3"/>
  <c r="D70" i="11" s="1"/>
  <c r="E66" i="3"/>
  <c r="D69" i="11" s="1"/>
  <c r="E53" i="3"/>
  <c r="D56" i="11" s="1"/>
  <c r="E52" i="3"/>
  <c r="D55" i="11" s="1"/>
  <c r="E54" i="11"/>
  <c r="E51" i="3"/>
  <c r="D54" i="11" s="1"/>
  <c r="E50" i="3"/>
  <c r="D53" i="11" s="1"/>
  <c r="E54" i="3"/>
  <c r="D57" i="11" s="1"/>
  <c r="T72" i="6"/>
  <c r="C71" i="3" s="1"/>
  <c r="D71" i="3" s="1"/>
  <c r="T6" i="6"/>
  <c r="C5" i="3" s="1"/>
  <c r="T82" i="6"/>
  <c r="C81" i="3" s="1"/>
  <c r="D81" i="3" s="1"/>
  <c r="T78" i="6"/>
  <c r="C77" i="3" s="1"/>
  <c r="D77" i="3" s="1"/>
  <c r="T79" i="6"/>
  <c r="C78" i="3" s="1"/>
  <c r="D78" i="3" s="1"/>
  <c r="T81" i="6"/>
  <c r="C80" i="3" s="1"/>
  <c r="D80" i="3" s="1"/>
  <c r="T80" i="6"/>
  <c r="C79" i="3" s="1"/>
  <c r="D79" i="3" s="1"/>
  <c r="T83" i="6"/>
  <c r="C82" i="3" s="1"/>
  <c r="D82" i="3" s="1"/>
  <c r="C80" i="11" l="1"/>
  <c r="F77" i="3"/>
  <c r="E80" i="11" s="1"/>
  <c r="G77" i="3"/>
  <c r="C84" i="11"/>
  <c r="G81" i="3"/>
  <c r="F81" i="3"/>
  <c r="E84" i="11" s="1"/>
  <c r="C74" i="11"/>
  <c r="G71" i="3"/>
  <c r="F71" i="3"/>
  <c r="E74" i="11" s="1"/>
  <c r="C82" i="11"/>
  <c r="G79" i="3"/>
  <c r="F79" i="3"/>
  <c r="E82" i="11" s="1"/>
  <c r="C81" i="11"/>
  <c r="G78" i="3"/>
  <c r="F78" i="3"/>
  <c r="E81" i="11" s="1"/>
  <c r="C85" i="11"/>
  <c r="G82" i="3"/>
  <c r="F82" i="3"/>
  <c r="E85" i="11" s="1"/>
  <c r="C83" i="11"/>
  <c r="F80" i="3"/>
  <c r="G80" i="3"/>
  <c r="E83" i="11"/>
  <c r="E80" i="3"/>
  <c r="D83" i="11" s="1"/>
  <c r="E82" i="3"/>
  <c r="D85" i="11" s="1"/>
  <c r="E78" i="3"/>
  <c r="D81" i="11" s="1"/>
  <c r="E79" i="3"/>
  <c r="D82" i="11" s="1"/>
  <c r="E77" i="3"/>
  <c r="D80" i="11" s="1"/>
  <c r="E71" i="3"/>
  <c r="D74" i="11" s="1"/>
  <c r="E81" i="3"/>
  <c r="D84" i="11" s="1"/>
  <c r="S110" i="6"/>
  <c r="T77" i="6"/>
  <c r="T110" i="6" l="1"/>
  <c r="C109" i="3" s="1"/>
  <c r="C76" i="3"/>
  <c r="D76" i="3" s="1"/>
  <c r="M5" i="2"/>
  <c r="K4" i="16"/>
  <c r="H14" i="8"/>
  <c r="D9" i="8"/>
  <c r="E1" i="11"/>
  <c r="C3" i="16"/>
  <c r="D3" i="13"/>
  <c r="B4" i="8"/>
  <c r="C79" i="11" l="1"/>
  <c r="G76" i="3"/>
  <c r="F76" i="3"/>
  <c r="E79" i="11" s="1"/>
  <c r="D10" i="8"/>
  <c r="G6" i="13"/>
  <c r="AD106" i="3"/>
  <c r="G109" i="11" s="1"/>
  <c r="AD102" i="3"/>
  <c r="G105" i="11" s="1"/>
  <c r="AD98" i="3"/>
  <c r="G101" i="11" s="1"/>
  <c r="AD94" i="3"/>
  <c r="G97" i="11" s="1"/>
  <c r="AD90" i="3"/>
  <c r="G93" i="11" s="1"/>
  <c r="AD86" i="3"/>
  <c r="G89" i="11" s="1"/>
  <c r="AD75" i="3"/>
  <c r="G78" i="11" s="1"/>
  <c r="AD70" i="3"/>
  <c r="G73" i="11" s="1"/>
  <c r="AD62" i="3"/>
  <c r="G65" i="11" s="1"/>
  <c r="AD58" i="3"/>
  <c r="G61" i="11" s="1"/>
  <c r="AD49" i="3"/>
  <c r="G52" i="11" s="1"/>
  <c r="AD45" i="3"/>
  <c r="G48" i="11" s="1"/>
  <c r="AD41" i="3"/>
  <c r="G44" i="11" s="1"/>
  <c r="AD37" i="3"/>
  <c r="G40" i="11" s="1"/>
  <c r="AD33" i="3"/>
  <c r="G36" i="11" s="1"/>
  <c r="AD29" i="3"/>
  <c r="G32" i="11" s="1"/>
  <c r="AD25" i="3"/>
  <c r="G28" i="11" s="1"/>
  <c r="AD21" i="3"/>
  <c r="G24" i="11" s="1"/>
  <c r="AD17" i="3"/>
  <c r="G20" i="11" s="1"/>
  <c r="AD13" i="3"/>
  <c r="G16" i="11" s="1"/>
  <c r="AD9" i="3"/>
  <c r="G12" i="11" s="1"/>
  <c r="Z107" i="3"/>
  <c r="F110" i="11" s="1"/>
  <c r="Z103" i="3"/>
  <c r="F106" i="11" s="1"/>
  <c r="Z99" i="3"/>
  <c r="F102" i="11" s="1"/>
  <c r="Z95" i="3"/>
  <c r="F98" i="11" s="1"/>
  <c r="Z91" i="3"/>
  <c r="F94" i="11" s="1"/>
  <c r="Z87" i="3"/>
  <c r="F90" i="11" s="1"/>
  <c r="Z83" i="3"/>
  <c r="F86" i="11" s="1"/>
  <c r="Z72" i="3"/>
  <c r="F75" i="11" s="1"/>
  <c r="Z63" i="3"/>
  <c r="F66" i="11" s="1"/>
  <c r="Z59" i="3"/>
  <c r="F62" i="11" s="1"/>
  <c r="Z55" i="3"/>
  <c r="F58" i="11" s="1"/>
  <c r="Z46" i="3"/>
  <c r="F49" i="11" s="1"/>
  <c r="Z42" i="3"/>
  <c r="F45" i="11" s="1"/>
  <c r="Z38" i="3"/>
  <c r="F41" i="11" s="1"/>
  <c r="Z34" i="3"/>
  <c r="F37" i="11" s="1"/>
  <c r="Z30" i="3"/>
  <c r="F33" i="11" s="1"/>
  <c r="Z26" i="3"/>
  <c r="F29" i="11" s="1"/>
  <c r="Z22" i="3"/>
  <c r="F25" i="11" s="1"/>
  <c r="Z18" i="3"/>
  <c r="F21" i="11" s="1"/>
  <c r="Z14" i="3"/>
  <c r="F17" i="11" s="1"/>
  <c r="Z10" i="3"/>
  <c r="F13" i="11" s="1"/>
  <c r="Z6" i="3"/>
  <c r="F9" i="11" s="1"/>
  <c r="AD105" i="3"/>
  <c r="G108" i="11" s="1"/>
  <c r="AD101" i="3"/>
  <c r="G104" i="11" s="1"/>
  <c r="AD97" i="3"/>
  <c r="G100" i="11" s="1"/>
  <c r="AD93" i="3"/>
  <c r="G96" i="11" s="1"/>
  <c r="AD89" i="3"/>
  <c r="G92" i="11" s="1"/>
  <c r="AD85" i="3"/>
  <c r="G88" i="11" s="1"/>
  <c r="AD74" i="3"/>
  <c r="G77" i="11" s="1"/>
  <c r="AD65" i="3"/>
  <c r="G68" i="11" s="1"/>
  <c r="AD61" i="3"/>
  <c r="G64" i="11" s="1"/>
  <c r="AD57" i="3"/>
  <c r="G60" i="11" s="1"/>
  <c r="AD48" i="3"/>
  <c r="G51" i="11" s="1"/>
  <c r="AD44" i="3"/>
  <c r="G47" i="11" s="1"/>
  <c r="AD40" i="3"/>
  <c r="G43" i="11" s="1"/>
  <c r="AD36" i="3"/>
  <c r="G39" i="11" s="1"/>
  <c r="AD32" i="3"/>
  <c r="G35" i="11" s="1"/>
  <c r="AD28" i="3"/>
  <c r="G31" i="11" s="1"/>
  <c r="AD24" i="3"/>
  <c r="G27" i="11" s="1"/>
  <c r="AD20" i="3"/>
  <c r="G23" i="11" s="1"/>
  <c r="AD16" i="3"/>
  <c r="G19" i="11" s="1"/>
  <c r="AD12" i="3"/>
  <c r="G15" i="11" s="1"/>
  <c r="AD7" i="3"/>
  <c r="G10" i="11" s="1"/>
  <c r="Z106" i="3"/>
  <c r="F109" i="11" s="1"/>
  <c r="Z102" i="3"/>
  <c r="F105" i="11" s="1"/>
  <c r="Z98" i="3"/>
  <c r="F101" i="11" s="1"/>
  <c r="Z94" i="3"/>
  <c r="F97" i="11" s="1"/>
  <c r="Z90" i="3"/>
  <c r="F93" i="11" s="1"/>
  <c r="Z86" i="3"/>
  <c r="F89" i="11" s="1"/>
  <c r="Z75" i="3"/>
  <c r="F78" i="11" s="1"/>
  <c r="Z70" i="3"/>
  <c r="F73" i="11" s="1"/>
  <c r="Z62" i="3"/>
  <c r="F65" i="11" s="1"/>
  <c r="Z58" i="3"/>
  <c r="F61" i="11" s="1"/>
  <c r="Z49" i="3"/>
  <c r="F52" i="11" s="1"/>
  <c r="Z45" i="3"/>
  <c r="F48" i="11" s="1"/>
  <c r="Z41" i="3"/>
  <c r="F44" i="11" s="1"/>
  <c r="Z37" i="3"/>
  <c r="F40" i="11" s="1"/>
  <c r="Z33" i="3"/>
  <c r="F36" i="11" s="1"/>
  <c r="Z29" i="3"/>
  <c r="F32" i="11" s="1"/>
  <c r="Z25" i="3"/>
  <c r="F28" i="11" s="1"/>
  <c r="Z21" i="3"/>
  <c r="F24" i="11" s="1"/>
  <c r="Z17" i="3"/>
  <c r="F20" i="11" s="1"/>
  <c r="Z13" i="3"/>
  <c r="F16" i="11" s="1"/>
  <c r="Z9" i="3"/>
  <c r="F12" i="11" s="1"/>
  <c r="AD107" i="3"/>
  <c r="G110" i="11" s="1"/>
  <c r="AD99" i="3"/>
  <c r="G102" i="11" s="1"/>
  <c r="AD91" i="3"/>
  <c r="G94" i="11" s="1"/>
  <c r="AD83" i="3"/>
  <c r="G86" i="11" s="1"/>
  <c r="AD63" i="3"/>
  <c r="G66" i="11" s="1"/>
  <c r="AD55" i="3"/>
  <c r="G58" i="11" s="1"/>
  <c r="AD42" i="3"/>
  <c r="G45" i="11" s="1"/>
  <c r="AD34" i="3"/>
  <c r="G37" i="11" s="1"/>
  <c r="AD26" i="3"/>
  <c r="G29" i="11" s="1"/>
  <c r="AD18" i="3"/>
  <c r="G21" i="11" s="1"/>
  <c r="AD10" i="3"/>
  <c r="G13" i="11" s="1"/>
  <c r="Z104" i="3"/>
  <c r="F107" i="11" s="1"/>
  <c r="Z96" i="3"/>
  <c r="F99" i="11" s="1"/>
  <c r="Z88" i="3"/>
  <c r="F91" i="11" s="1"/>
  <c r="Z73" i="3"/>
  <c r="F76" i="11" s="1"/>
  <c r="Z60" i="3"/>
  <c r="F63" i="11" s="1"/>
  <c r="Z47" i="3"/>
  <c r="F50" i="11" s="1"/>
  <c r="Z39" i="3"/>
  <c r="F42" i="11" s="1"/>
  <c r="Z31" i="3"/>
  <c r="F34" i="11" s="1"/>
  <c r="Z23" i="3"/>
  <c r="F26" i="11" s="1"/>
  <c r="Z15" i="3"/>
  <c r="F18" i="11" s="1"/>
  <c r="Z7" i="3"/>
  <c r="F10" i="11" s="1"/>
  <c r="AD8" i="3"/>
  <c r="AD104" i="3"/>
  <c r="G107" i="11" s="1"/>
  <c r="AD96" i="3"/>
  <c r="G99" i="11" s="1"/>
  <c r="AD88" i="3"/>
  <c r="G91" i="11" s="1"/>
  <c r="AD73" i="3"/>
  <c r="G76" i="11" s="1"/>
  <c r="AD47" i="3"/>
  <c r="G50" i="11" s="1"/>
  <c r="AD39" i="3"/>
  <c r="G42" i="11" s="1"/>
  <c r="AD31" i="3"/>
  <c r="G34" i="11" s="1"/>
  <c r="AD23" i="3"/>
  <c r="G26" i="11" s="1"/>
  <c r="AD15" i="3"/>
  <c r="G18" i="11" s="1"/>
  <c r="AD6" i="3"/>
  <c r="G9" i="11" s="1"/>
  <c r="Z101" i="3"/>
  <c r="F104" i="11" s="1"/>
  <c r="Z93" i="3"/>
  <c r="F96" i="11" s="1"/>
  <c r="Z85" i="3"/>
  <c r="F88" i="11" s="1"/>
  <c r="Z65" i="3"/>
  <c r="F68" i="11" s="1"/>
  <c r="Z57" i="3"/>
  <c r="F60" i="11" s="1"/>
  <c r="Z44" i="3"/>
  <c r="F47" i="11" s="1"/>
  <c r="Z36" i="3"/>
  <c r="F39" i="11" s="1"/>
  <c r="Z28" i="3"/>
  <c r="F31" i="11" s="1"/>
  <c r="Z20" i="3"/>
  <c r="F23" i="11" s="1"/>
  <c r="Z12" i="3"/>
  <c r="F15" i="11" s="1"/>
  <c r="AD95" i="3"/>
  <c r="G98" i="11" s="1"/>
  <c r="AD87" i="3"/>
  <c r="G90" i="11" s="1"/>
  <c r="AD59" i="3"/>
  <c r="G62" i="11" s="1"/>
  <c r="AD38" i="3"/>
  <c r="G41" i="11" s="1"/>
  <c r="AD22" i="3"/>
  <c r="G25" i="11" s="1"/>
  <c r="Z108" i="3"/>
  <c r="F111" i="11" s="1"/>
  <c r="Z92" i="3"/>
  <c r="F95" i="11" s="1"/>
  <c r="Z64" i="3"/>
  <c r="F67" i="11" s="1"/>
  <c r="Z43" i="3"/>
  <c r="F46" i="11" s="1"/>
  <c r="Z27" i="3"/>
  <c r="F30" i="11" s="1"/>
  <c r="Z11" i="3"/>
  <c r="F14" i="11" s="1"/>
  <c r="AD108" i="3"/>
  <c r="G111" i="11" s="1"/>
  <c r="AD100" i="3"/>
  <c r="G103" i="11" s="1"/>
  <c r="AD92" i="3"/>
  <c r="G95" i="11" s="1"/>
  <c r="AD84" i="3"/>
  <c r="G87" i="11" s="1"/>
  <c r="AD64" i="3"/>
  <c r="G67" i="11" s="1"/>
  <c r="AD56" i="3"/>
  <c r="G59" i="11" s="1"/>
  <c r="AD43" i="3"/>
  <c r="G46" i="11" s="1"/>
  <c r="AD35" i="3"/>
  <c r="G38" i="11" s="1"/>
  <c r="AD27" i="3"/>
  <c r="G30" i="11" s="1"/>
  <c r="AD19" i="3"/>
  <c r="G22" i="11" s="1"/>
  <c r="AD11" i="3"/>
  <c r="G14" i="11" s="1"/>
  <c r="Z105" i="3"/>
  <c r="F108" i="11" s="1"/>
  <c r="Z97" i="3"/>
  <c r="F100" i="11" s="1"/>
  <c r="Z89" i="3"/>
  <c r="F92" i="11" s="1"/>
  <c r="Z74" i="3"/>
  <c r="F77" i="11" s="1"/>
  <c r="Z61" i="3"/>
  <c r="F64" i="11" s="1"/>
  <c r="Z48" i="3"/>
  <c r="F51" i="11" s="1"/>
  <c r="Z40" i="3"/>
  <c r="F43" i="11" s="1"/>
  <c r="Z32" i="3"/>
  <c r="F35" i="11" s="1"/>
  <c r="Z24" i="3"/>
  <c r="F27" i="11" s="1"/>
  <c r="Z16" i="3"/>
  <c r="F19" i="11" s="1"/>
  <c r="Z8" i="3"/>
  <c r="AD60" i="3"/>
  <c r="G63" i="11" s="1"/>
  <c r="AD103" i="3"/>
  <c r="G106" i="11" s="1"/>
  <c r="AD72" i="3"/>
  <c r="G75" i="11" s="1"/>
  <c r="AD46" i="3"/>
  <c r="G49" i="11" s="1"/>
  <c r="AD30" i="3"/>
  <c r="G33" i="11" s="1"/>
  <c r="AD14" i="3"/>
  <c r="G17" i="11" s="1"/>
  <c r="Z100" i="3"/>
  <c r="F103" i="11" s="1"/>
  <c r="Z84" i="3"/>
  <c r="F87" i="11" s="1"/>
  <c r="Z56" i="3"/>
  <c r="F59" i="11" s="1"/>
  <c r="Z35" i="3"/>
  <c r="F38" i="11" s="1"/>
  <c r="Z19" i="3"/>
  <c r="F22" i="11" s="1"/>
  <c r="Z69" i="3"/>
  <c r="F72" i="11" s="1"/>
  <c r="AD68" i="3"/>
  <c r="G71" i="11" s="1"/>
  <c r="Z67" i="3"/>
  <c r="F70" i="11" s="1"/>
  <c r="Z66" i="3"/>
  <c r="F69" i="11" s="1"/>
  <c r="AD53" i="3"/>
  <c r="G56" i="11" s="1"/>
  <c r="AD52" i="3"/>
  <c r="G55" i="11" s="1"/>
  <c r="AD51" i="3"/>
  <c r="G54" i="11" s="1"/>
  <c r="Z50" i="3"/>
  <c r="F53" i="11" s="1"/>
  <c r="AD54" i="3"/>
  <c r="G57" i="11" s="1"/>
  <c r="Z68" i="3"/>
  <c r="F71" i="11" s="1"/>
  <c r="AD67" i="3"/>
  <c r="G70" i="11" s="1"/>
  <c r="AD66" i="3"/>
  <c r="G69" i="11" s="1"/>
  <c r="Z53" i="3"/>
  <c r="F56" i="11" s="1"/>
  <c r="AD50" i="3"/>
  <c r="G53" i="11" s="1"/>
  <c r="Z54" i="3"/>
  <c r="F57" i="11" s="1"/>
  <c r="AD69" i="3"/>
  <c r="G72" i="11" s="1"/>
  <c r="Z51" i="3"/>
  <c r="F54" i="11" s="1"/>
  <c r="Z52" i="3"/>
  <c r="F55" i="11" s="1"/>
  <c r="AD80" i="3"/>
  <c r="G83" i="11" s="1"/>
  <c r="AD82" i="3"/>
  <c r="G85" i="11" s="1"/>
  <c r="AD78" i="3"/>
  <c r="G81" i="11" s="1"/>
  <c r="AD79" i="3"/>
  <c r="G82" i="11" s="1"/>
  <c r="Z77" i="3"/>
  <c r="F80" i="11" s="1"/>
  <c r="AD71" i="3"/>
  <c r="G74" i="11" s="1"/>
  <c r="Z82" i="3"/>
  <c r="F85" i="11" s="1"/>
  <c r="Z78" i="3"/>
  <c r="F81" i="11" s="1"/>
  <c r="Z79" i="3"/>
  <c r="F82" i="11" s="1"/>
  <c r="AD77" i="3"/>
  <c r="G80" i="11" s="1"/>
  <c r="Z71" i="3"/>
  <c r="F74" i="11" s="1"/>
  <c r="Z81" i="3"/>
  <c r="F84" i="11" s="1"/>
  <c r="Z80" i="3"/>
  <c r="F83" i="11" s="1"/>
  <c r="AD81" i="3"/>
  <c r="G84" i="11" s="1"/>
  <c r="AD76" i="3"/>
  <c r="G79" i="11" s="1"/>
  <c r="Z76" i="3"/>
  <c r="F79" i="11" s="1"/>
  <c r="E76" i="3"/>
  <c r="D79" i="11" s="1"/>
  <c r="F11" i="11" l="1"/>
  <c r="G11" i="11"/>
  <c r="D5" i="3" l="1"/>
  <c r="G5" i="3" l="1"/>
  <c r="G109" i="3" s="1"/>
  <c r="F5" i="3"/>
  <c r="F109" i="3" s="1"/>
  <c r="E5" i="3"/>
  <c r="D109" i="3"/>
  <c r="C8" i="11"/>
  <c r="C112" i="11" s="1"/>
  <c r="D20" i="8" s="1"/>
  <c r="H5" i="3" a="1"/>
  <c r="Z5" i="3"/>
  <c r="AD5" i="3"/>
  <c r="E8" i="11" l="1"/>
  <c r="E112" i="11" s="1"/>
  <c r="F20" i="8" s="1"/>
  <c r="D8" i="11"/>
  <c r="D112" i="11" s="1"/>
  <c r="E20" i="8" s="1"/>
  <c r="E109" i="3"/>
  <c r="K15" i="13" s="1"/>
  <c r="H5" i="3"/>
  <c r="H36" i="3"/>
  <c r="H68" i="3"/>
  <c r="H100" i="3"/>
  <c r="H16" i="3"/>
  <c r="H48" i="3"/>
  <c r="H80" i="3"/>
  <c r="H32" i="3"/>
  <c r="H96" i="3"/>
  <c r="H20" i="3"/>
  <c r="H84" i="3"/>
  <c r="H52" i="3"/>
  <c r="H64" i="3"/>
  <c r="H92" i="3"/>
  <c r="H28" i="3"/>
  <c r="H72" i="3"/>
  <c r="H8" i="3"/>
  <c r="H95" i="3"/>
  <c r="H79" i="3"/>
  <c r="H63" i="3"/>
  <c r="H47" i="3"/>
  <c r="H31" i="3"/>
  <c r="H15" i="3"/>
  <c r="H102" i="3"/>
  <c r="H86" i="3"/>
  <c r="H70" i="3"/>
  <c r="H54" i="3"/>
  <c r="H38" i="3"/>
  <c r="H22" i="3"/>
  <c r="H6" i="3"/>
  <c r="H93" i="3"/>
  <c r="H77" i="3"/>
  <c r="H61" i="3"/>
  <c r="H45" i="3"/>
  <c r="H29" i="3"/>
  <c r="H13" i="3"/>
  <c r="H104" i="3"/>
  <c r="H103" i="3"/>
  <c r="H71" i="3"/>
  <c r="H39" i="3"/>
  <c r="H7" i="3"/>
  <c r="H78" i="3"/>
  <c r="H46" i="3"/>
  <c r="H14" i="3"/>
  <c r="H85" i="3"/>
  <c r="H53" i="3"/>
  <c r="H21" i="3"/>
  <c r="H108" i="3"/>
  <c r="H44" i="3"/>
  <c r="H88" i="3"/>
  <c r="H24" i="3"/>
  <c r="H99" i="3"/>
  <c r="H83" i="3"/>
  <c r="H67" i="3"/>
  <c r="H51" i="3"/>
  <c r="H35" i="3"/>
  <c r="H19" i="3"/>
  <c r="H106" i="3"/>
  <c r="H90" i="3"/>
  <c r="H74" i="3"/>
  <c r="H58" i="3"/>
  <c r="H42" i="3"/>
  <c r="H26" i="3"/>
  <c r="H10" i="3"/>
  <c r="H97" i="3"/>
  <c r="H81" i="3"/>
  <c r="H65" i="3"/>
  <c r="H49" i="3"/>
  <c r="H33" i="3"/>
  <c r="H17" i="3"/>
  <c r="H76" i="3"/>
  <c r="H12" i="3"/>
  <c r="H56" i="3"/>
  <c r="H107" i="3"/>
  <c r="H91" i="3"/>
  <c r="H75" i="3"/>
  <c r="H59" i="3"/>
  <c r="H43" i="3"/>
  <c r="H27" i="3"/>
  <c r="H11" i="3"/>
  <c r="H98" i="3"/>
  <c r="H82" i="3"/>
  <c r="H66" i="3"/>
  <c r="H50" i="3"/>
  <c r="H34" i="3"/>
  <c r="H18" i="3"/>
  <c r="H105" i="3"/>
  <c r="H89" i="3"/>
  <c r="H73" i="3"/>
  <c r="H57" i="3"/>
  <c r="H41" i="3"/>
  <c r="H25" i="3"/>
  <c r="H9" i="3"/>
  <c r="H60" i="3"/>
  <c r="H40" i="3"/>
  <c r="H87" i="3"/>
  <c r="H55" i="3"/>
  <c r="H23" i="3"/>
  <c r="H94" i="3"/>
  <c r="H62" i="3"/>
  <c r="H30" i="3"/>
  <c r="H101" i="3"/>
  <c r="H69" i="3"/>
  <c r="H37" i="3"/>
  <c r="F8" i="11"/>
  <c r="F112" i="11" s="1"/>
  <c r="G20" i="8" s="1"/>
  <c r="Z109" i="3"/>
  <c r="O10" i="13" s="1"/>
  <c r="G11" i="13"/>
  <c r="D11" i="8"/>
  <c r="G8" i="11"/>
  <c r="AD109" i="3"/>
  <c r="O11" i="13" s="1"/>
  <c r="K16" i="13" l="1"/>
  <c r="G112" i="11"/>
  <c r="H20" i="8" s="1"/>
  <c r="I91" i="3"/>
  <c r="J91" i="3"/>
  <c r="I51" i="3"/>
  <c r="J51" i="3"/>
  <c r="I24" i="3"/>
  <c r="J24" i="3"/>
  <c r="J85" i="3"/>
  <c r="I85" i="3"/>
  <c r="I71" i="3"/>
  <c r="J71" i="3"/>
  <c r="J14" i="3"/>
  <c r="I14" i="3"/>
  <c r="J56" i="3"/>
  <c r="I56" i="3"/>
  <c r="I40" i="3"/>
  <c r="J40" i="3"/>
  <c r="I76" i="3"/>
  <c r="J76" i="3"/>
  <c r="J77" i="3"/>
  <c r="I77" i="3"/>
  <c r="J7" i="3"/>
  <c r="I7" i="3"/>
  <c r="J30" i="3"/>
  <c r="I30" i="3"/>
  <c r="I17" i="3"/>
  <c r="J17" i="3"/>
  <c r="I87" i="3"/>
  <c r="J87" i="3"/>
  <c r="J36" i="3"/>
  <c r="I36" i="3"/>
  <c r="I60" i="3"/>
  <c r="J60" i="3"/>
  <c r="I81" i="3"/>
  <c r="J81" i="3"/>
  <c r="J62" i="3"/>
  <c r="I62" i="3"/>
  <c r="J6" i="3"/>
  <c r="I6" i="3"/>
  <c r="J48" i="3"/>
  <c r="I48" i="3"/>
  <c r="I21" i="3"/>
  <c r="J21" i="3"/>
  <c r="J86" i="3"/>
  <c r="I86" i="3"/>
  <c r="I75" i="3"/>
  <c r="J75" i="3"/>
  <c r="I19" i="3"/>
  <c r="J19" i="3"/>
  <c r="J10" i="3"/>
  <c r="I10" i="3"/>
  <c r="J41" i="3"/>
  <c r="I41" i="3"/>
  <c r="J105" i="3"/>
  <c r="I105" i="3"/>
  <c r="I83" i="3"/>
  <c r="J83" i="3"/>
  <c r="I61" i="3"/>
  <c r="J61" i="3"/>
  <c r="I69" i="3"/>
  <c r="J69" i="3"/>
  <c r="J32" i="3"/>
  <c r="I32" i="3"/>
  <c r="J16" i="3"/>
  <c r="I16" i="3"/>
  <c r="J73" i="3"/>
  <c r="I73" i="3"/>
  <c r="J99" i="3"/>
  <c r="I99" i="3"/>
  <c r="J94" i="3"/>
  <c r="I94" i="3"/>
  <c r="I53" i="3"/>
  <c r="J53" i="3"/>
  <c r="J43" i="3"/>
  <c r="I43" i="3"/>
  <c r="J22" i="3"/>
  <c r="I22" i="3"/>
  <c r="J44" i="3"/>
  <c r="I44" i="3"/>
  <c r="I92" i="3"/>
  <c r="J92" i="3"/>
  <c r="J58" i="3"/>
  <c r="I58" i="3"/>
  <c r="I13" i="3"/>
  <c r="J13" i="3"/>
  <c r="I104" i="3"/>
  <c r="J104" i="3"/>
  <c r="J82" i="3"/>
  <c r="I82" i="3"/>
  <c r="J59" i="3"/>
  <c r="I59" i="3"/>
  <c r="J66" i="3"/>
  <c r="I66" i="3"/>
  <c r="J31" i="3"/>
  <c r="I31" i="3"/>
  <c r="J15" i="3"/>
  <c r="I15" i="3"/>
  <c r="J64" i="3"/>
  <c r="I64" i="3"/>
  <c r="J42" i="3"/>
  <c r="I42" i="3"/>
  <c r="J63" i="3"/>
  <c r="I63" i="3"/>
  <c r="I33" i="3"/>
  <c r="J33" i="3"/>
  <c r="J70" i="3"/>
  <c r="I70" i="3"/>
  <c r="J78" i="3"/>
  <c r="I78" i="3"/>
  <c r="I39" i="3"/>
  <c r="J39" i="3"/>
  <c r="I8" i="3"/>
  <c r="J8" i="3"/>
  <c r="I65" i="3"/>
  <c r="J65" i="3"/>
  <c r="J34" i="3"/>
  <c r="I34" i="3"/>
  <c r="I93" i="3"/>
  <c r="J93" i="3"/>
  <c r="I29" i="3"/>
  <c r="J29" i="3"/>
  <c r="J90" i="3"/>
  <c r="I90" i="3"/>
  <c r="J50" i="3"/>
  <c r="I50" i="3"/>
  <c r="J23" i="3"/>
  <c r="I23" i="3"/>
  <c r="I88" i="3"/>
  <c r="J88" i="3"/>
  <c r="I97" i="3"/>
  <c r="J97" i="3"/>
  <c r="J100" i="3"/>
  <c r="I100" i="3"/>
  <c r="J79" i="3"/>
  <c r="I79" i="3"/>
  <c r="J20" i="3"/>
  <c r="I20" i="3"/>
  <c r="J107" i="3"/>
  <c r="I107" i="3"/>
  <c r="J57" i="3"/>
  <c r="I57" i="3"/>
  <c r="J26" i="3"/>
  <c r="I26" i="3"/>
  <c r="J84" i="3"/>
  <c r="I84" i="3"/>
  <c r="I108" i="3"/>
  <c r="J108" i="3"/>
  <c r="J67" i="3"/>
  <c r="I67" i="3"/>
  <c r="J35" i="3"/>
  <c r="I35" i="3"/>
  <c r="J46" i="3"/>
  <c r="I46" i="3"/>
  <c r="J80" i="3"/>
  <c r="I80" i="3"/>
  <c r="J68" i="3"/>
  <c r="I68" i="3"/>
  <c r="I96" i="3"/>
  <c r="J96" i="3"/>
  <c r="J98" i="3"/>
  <c r="I98" i="3"/>
  <c r="J55" i="3"/>
  <c r="I55" i="3"/>
  <c r="J47" i="3"/>
  <c r="I47" i="3"/>
  <c r="J28" i="3"/>
  <c r="I28" i="3"/>
  <c r="J12" i="3"/>
  <c r="I12" i="3"/>
  <c r="H109" i="3"/>
  <c r="E16" i="13" s="1"/>
  <c r="J5" i="3"/>
  <c r="J89" i="3"/>
  <c r="I89" i="3"/>
  <c r="J74" i="3"/>
  <c r="I74" i="3"/>
  <c r="I49" i="3"/>
  <c r="J49" i="3"/>
  <c r="J38" i="3"/>
  <c r="I38" i="3"/>
  <c r="J18" i="3"/>
  <c r="I18" i="3"/>
  <c r="J106" i="3"/>
  <c r="I106" i="3"/>
  <c r="J72" i="3"/>
  <c r="I72" i="3"/>
  <c r="I37" i="3"/>
  <c r="J37" i="3"/>
  <c r="J9" i="3"/>
  <c r="I9" i="3"/>
  <c r="J102" i="3"/>
  <c r="I102" i="3"/>
  <c r="J95" i="3"/>
  <c r="I95" i="3"/>
  <c r="J54" i="3"/>
  <c r="I54" i="3"/>
  <c r="I45" i="3"/>
  <c r="J45" i="3"/>
  <c r="J27" i="3"/>
  <c r="I27" i="3"/>
  <c r="I11" i="3"/>
  <c r="J11" i="3"/>
  <c r="I103" i="3"/>
  <c r="J103" i="3"/>
  <c r="J101" i="3"/>
  <c r="I101" i="3"/>
  <c r="J52" i="3"/>
  <c r="I52" i="3"/>
  <c r="J25" i="3"/>
  <c r="I25" i="3"/>
  <c r="I5" i="3"/>
  <c r="J109" i="3" l="1"/>
  <c r="F22" i="13" s="1"/>
  <c r="I109" i="3"/>
  <c r="D22" i="13" s="1"/>
  <c r="K5" i="3" a="1"/>
  <c r="K5" i="3" l="1"/>
  <c r="K12" i="3"/>
  <c r="K28" i="3"/>
  <c r="K44" i="3"/>
  <c r="K60" i="3"/>
  <c r="K76" i="3"/>
  <c r="K92" i="3"/>
  <c r="K108" i="3"/>
  <c r="K20" i="3"/>
  <c r="K40" i="3"/>
  <c r="K64" i="3"/>
  <c r="K84" i="3"/>
  <c r="K104" i="3"/>
  <c r="K8" i="3"/>
  <c r="K36" i="3"/>
  <c r="K68" i="3"/>
  <c r="K96" i="3"/>
  <c r="K24" i="3"/>
  <c r="K80" i="3"/>
  <c r="K32" i="3"/>
  <c r="K56" i="3"/>
  <c r="K88" i="3"/>
  <c r="K16" i="3"/>
  <c r="K48" i="3"/>
  <c r="K72" i="3"/>
  <c r="K100" i="3"/>
  <c r="K52" i="3"/>
  <c r="K99" i="3"/>
  <c r="K83" i="3"/>
  <c r="K67" i="3"/>
  <c r="K51" i="3"/>
  <c r="K35" i="3"/>
  <c r="K19" i="3"/>
  <c r="K106" i="3"/>
  <c r="K90" i="3"/>
  <c r="K74" i="3"/>
  <c r="K58" i="3"/>
  <c r="K42" i="3"/>
  <c r="K26" i="3"/>
  <c r="K10" i="3"/>
  <c r="K97" i="3"/>
  <c r="K81" i="3"/>
  <c r="K65" i="3"/>
  <c r="K49" i="3"/>
  <c r="K33" i="3"/>
  <c r="K17" i="3"/>
  <c r="K95" i="3"/>
  <c r="K79" i="3"/>
  <c r="K63" i="3"/>
  <c r="K47" i="3"/>
  <c r="K31" i="3"/>
  <c r="K15" i="3"/>
  <c r="K102" i="3"/>
  <c r="K86" i="3"/>
  <c r="K70" i="3"/>
  <c r="K54" i="3"/>
  <c r="K38" i="3"/>
  <c r="K22" i="3"/>
  <c r="K6" i="3"/>
  <c r="K93" i="3"/>
  <c r="K77" i="3"/>
  <c r="K61" i="3"/>
  <c r="K45" i="3"/>
  <c r="K29" i="3"/>
  <c r="K13" i="3"/>
  <c r="K107" i="3"/>
  <c r="K91" i="3"/>
  <c r="K75" i="3"/>
  <c r="K59" i="3"/>
  <c r="K43" i="3"/>
  <c r="K27" i="3"/>
  <c r="K11" i="3"/>
  <c r="K98" i="3"/>
  <c r="K82" i="3"/>
  <c r="K66" i="3"/>
  <c r="K50" i="3"/>
  <c r="K34" i="3"/>
  <c r="K18" i="3"/>
  <c r="K105" i="3"/>
  <c r="K89" i="3"/>
  <c r="K73" i="3"/>
  <c r="K57" i="3"/>
  <c r="K41" i="3"/>
  <c r="K25" i="3"/>
  <c r="K9" i="3"/>
  <c r="K103" i="3"/>
  <c r="K87" i="3"/>
  <c r="K71" i="3"/>
  <c r="K55" i="3"/>
  <c r="K39" i="3"/>
  <c r="K23" i="3"/>
  <c r="K7" i="3"/>
  <c r="K94" i="3"/>
  <c r="K78" i="3"/>
  <c r="K62" i="3"/>
  <c r="K46" i="3"/>
  <c r="K30" i="3"/>
  <c r="K14" i="3"/>
  <c r="K101" i="3"/>
  <c r="K85" i="3"/>
  <c r="K69" i="3"/>
  <c r="K53" i="3"/>
  <c r="K37" i="3"/>
  <c r="K21" i="3"/>
  <c r="H49" i="11" l="1"/>
  <c r="M46" i="3"/>
  <c r="J49" i="11" s="1"/>
  <c r="N46" i="3"/>
  <c r="H38" i="11"/>
  <c r="N35" i="3"/>
  <c r="M35" i="3"/>
  <c r="J38" i="11" s="1"/>
  <c r="H54" i="11"/>
  <c r="N51" i="3"/>
  <c r="M51" i="3"/>
  <c r="H70" i="11"/>
  <c r="N67" i="3"/>
  <c r="M67" i="3"/>
  <c r="H62" i="11"/>
  <c r="M59" i="3"/>
  <c r="J62" i="11" s="1"/>
  <c r="N59" i="3"/>
  <c r="H9" i="11"/>
  <c r="M6" i="3"/>
  <c r="J9" i="11" s="1"/>
  <c r="N6" i="3"/>
  <c r="H24" i="11"/>
  <c r="N21" i="3"/>
  <c r="M21" i="3"/>
  <c r="H74" i="11"/>
  <c r="N71" i="3"/>
  <c r="M71" i="3"/>
  <c r="J74" i="11" s="1"/>
  <c r="H92" i="11"/>
  <c r="M89" i="3"/>
  <c r="J92" i="11" s="1"/>
  <c r="N89" i="3"/>
  <c r="H14" i="11"/>
  <c r="N11" i="3"/>
  <c r="M11" i="3"/>
  <c r="J14" i="11" s="1"/>
  <c r="H57" i="11"/>
  <c r="M54" i="3"/>
  <c r="J57" i="11" s="1"/>
  <c r="N54" i="3"/>
  <c r="H82" i="11"/>
  <c r="N79" i="3"/>
  <c r="M79" i="3"/>
  <c r="H13" i="11"/>
  <c r="N10" i="3"/>
  <c r="M10" i="3"/>
  <c r="J13" i="11" s="1"/>
  <c r="H51" i="11"/>
  <c r="M48" i="3"/>
  <c r="J51" i="11" s="1"/>
  <c r="N48" i="3"/>
  <c r="H111" i="11"/>
  <c r="M108" i="3"/>
  <c r="N108" i="3"/>
  <c r="H40" i="11"/>
  <c r="N37" i="3"/>
  <c r="M37" i="3"/>
  <c r="J40" i="11" s="1"/>
  <c r="H65" i="11"/>
  <c r="M62" i="3"/>
  <c r="J65" i="11" s="1"/>
  <c r="N62" i="3"/>
  <c r="H90" i="11"/>
  <c r="N87" i="3"/>
  <c r="M87" i="3"/>
  <c r="J90" i="11" s="1"/>
  <c r="H108" i="11"/>
  <c r="N105" i="3"/>
  <c r="M105" i="3"/>
  <c r="J108" i="11" s="1"/>
  <c r="H30" i="11"/>
  <c r="N27" i="3"/>
  <c r="M27" i="3"/>
  <c r="H48" i="11"/>
  <c r="N45" i="3"/>
  <c r="M45" i="3"/>
  <c r="J48" i="11" s="1"/>
  <c r="H73" i="11"/>
  <c r="N70" i="3"/>
  <c r="M70" i="3"/>
  <c r="H98" i="11"/>
  <c r="N95" i="3"/>
  <c r="M95" i="3"/>
  <c r="H29" i="11"/>
  <c r="N26" i="3"/>
  <c r="M26" i="3"/>
  <c r="J29" i="11" s="1"/>
  <c r="H19" i="11"/>
  <c r="M16" i="3"/>
  <c r="N16" i="3"/>
  <c r="H39" i="11"/>
  <c r="M36" i="3"/>
  <c r="N36" i="3"/>
  <c r="H95" i="11"/>
  <c r="N92" i="3"/>
  <c r="M92" i="3"/>
  <c r="J95" i="11" s="1"/>
  <c r="H56" i="11"/>
  <c r="N53" i="3"/>
  <c r="M53" i="3"/>
  <c r="H81" i="11"/>
  <c r="M78" i="3"/>
  <c r="J81" i="11" s="1"/>
  <c r="N78" i="3"/>
  <c r="H106" i="11"/>
  <c r="N103" i="3"/>
  <c r="M103" i="3"/>
  <c r="H21" i="11"/>
  <c r="N18" i="3"/>
  <c r="M18" i="3"/>
  <c r="H46" i="11"/>
  <c r="N43" i="3"/>
  <c r="M43" i="3"/>
  <c r="J46" i="11" s="1"/>
  <c r="H64" i="11"/>
  <c r="N61" i="3"/>
  <c r="M61" i="3"/>
  <c r="J64" i="11" s="1"/>
  <c r="H89" i="11"/>
  <c r="M86" i="3"/>
  <c r="N86" i="3"/>
  <c r="H20" i="11"/>
  <c r="N17" i="3"/>
  <c r="M17" i="3"/>
  <c r="J20" i="11" s="1"/>
  <c r="H45" i="11"/>
  <c r="N42" i="3"/>
  <c r="M42" i="3"/>
  <c r="H91" i="11"/>
  <c r="M88" i="3"/>
  <c r="J91" i="11" s="1"/>
  <c r="N88" i="3"/>
  <c r="H11" i="11"/>
  <c r="M8" i="3"/>
  <c r="J11" i="11" s="1"/>
  <c r="N8" i="3"/>
  <c r="H79" i="11"/>
  <c r="N76" i="3"/>
  <c r="M76" i="3"/>
  <c r="H72" i="11"/>
  <c r="N69" i="3"/>
  <c r="M69" i="3"/>
  <c r="J72" i="11" s="1"/>
  <c r="H97" i="11"/>
  <c r="M94" i="3"/>
  <c r="N94" i="3"/>
  <c r="H12" i="11"/>
  <c r="N9" i="3"/>
  <c r="M9" i="3"/>
  <c r="J12" i="11" s="1"/>
  <c r="H37" i="11"/>
  <c r="N34" i="3"/>
  <c r="M34" i="3"/>
  <c r="J37" i="11" s="1"/>
  <c r="H80" i="11"/>
  <c r="N77" i="3"/>
  <c r="M77" i="3"/>
  <c r="J80" i="11" s="1"/>
  <c r="H105" i="11"/>
  <c r="M102" i="3"/>
  <c r="J105" i="11" s="1"/>
  <c r="N102" i="3"/>
  <c r="H36" i="11"/>
  <c r="M33" i="3"/>
  <c r="J36" i="11" s="1"/>
  <c r="N33" i="3"/>
  <c r="H61" i="11"/>
  <c r="N58" i="3"/>
  <c r="M58" i="3"/>
  <c r="J61" i="11" s="1"/>
  <c r="H86" i="11"/>
  <c r="N83" i="3"/>
  <c r="M83" i="3"/>
  <c r="J86" i="11" s="1"/>
  <c r="H59" i="11"/>
  <c r="M56" i="3"/>
  <c r="J59" i="11" s="1"/>
  <c r="N56" i="3"/>
  <c r="H107" i="11"/>
  <c r="M104" i="3"/>
  <c r="N104" i="3"/>
  <c r="H63" i="11"/>
  <c r="M60" i="3"/>
  <c r="J63" i="11" s="1"/>
  <c r="N60" i="3"/>
  <c r="H88" i="11"/>
  <c r="N85" i="3"/>
  <c r="M85" i="3"/>
  <c r="H10" i="11"/>
  <c r="N7" i="3"/>
  <c r="M7" i="3"/>
  <c r="J10" i="11" s="1"/>
  <c r="H28" i="11"/>
  <c r="N25" i="3"/>
  <c r="M25" i="3"/>
  <c r="J28" i="11" s="1"/>
  <c r="H53" i="11"/>
  <c r="N50" i="3"/>
  <c r="M50" i="3"/>
  <c r="H78" i="11"/>
  <c r="M75" i="3"/>
  <c r="J78" i="11" s="1"/>
  <c r="N75" i="3"/>
  <c r="H96" i="11"/>
  <c r="N93" i="3"/>
  <c r="M93" i="3"/>
  <c r="J96" i="11" s="1"/>
  <c r="H18" i="11"/>
  <c r="N15" i="3"/>
  <c r="M15" i="3"/>
  <c r="J18" i="11" s="1"/>
  <c r="H52" i="11"/>
  <c r="M49" i="3"/>
  <c r="J52" i="11" s="1"/>
  <c r="N49" i="3"/>
  <c r="H77" i="11"/>
  <c r="N74" i="3"/>
  <c r="M74" i="3"/>
  <c r="J77" i="11" s="1"/>
  <c r="H102" i="11"/>
  <c r="N99" i="3"/>
  <c r="M99" i="3"/>
  <c r="J102" i="11" s="1"/>
  <c r="H35" i="11"/>
  <c r="M32" i="3"/>
  <c r="J35" i="11" s="1"/>
  <c r="N32" i="3"/>
  <c r="H87" i="11"/>
  <c r="M84" i="3"/>
  <c r="N84" i="3"/>
  <c r="H47" i="11"/>
  <c r="N44" i="3"/>
  <c r="M44" i="3"/>
  <c r="J47" i="11" s="1"/>
  <c r="H104" i="11"/>
  <c r="N101" i="3"/>
  <c r="M101" i="3"/>
  <c r="J104" i="11" s="1"/>
  <c r="H26" i="11"/>
  <c r="N23" i="3"/>
  <c r="M23" i="3"/>
  <c r="J26" i="11" s="1"/>
  <c r="H44" i="11"/>
  <c r="N41" i="3"/>
  <c r="M41" i="3"/>
  <c r="J44" i="11" s="1"/>
  <c r="H69" i="11"/>
  <c r="N66" i="3"/>
  <c r="M66" i="3"/>
  <c r="H94" i="11"/>
  <c r="M91" i="3"/>
  <c r="J94" i="11" s="1"/>
  <c r="N91" i="3"/>
  <c r="H34" i="11"/>
  <c r="N31" i="3"/>
  <c r="M31" i="3"/>
  <c r="J34" i="11" s="1"/>
  <c r="H68" i="11"/>
  <c r="M65" i="3"/>
  <c r="N65" i="3"/>
  <c r="H93" i="11"/>
  <c r="N90" i="3"/>
  <c r="M90" i="3"/>
  <c r="J93" i="11" s="1"/>
  <c r="H55" i="11"/>
  <c r="N52" i="3"/>
  <c r="M52" i="3"/>
  <c r="J55" i="11" s="1"/>
  <c r="H83" i="11"/>
  <c r="M80" i="3"/>
  <c r="N80" i="3"/>
  <c r="H67" i="11"/>
  <c r="M64" i="3"/>
  <c r="J67" i="11" s="1"/>
  <c r="N64" i="3"/>
  <c r="H31" i="11"/>
  <c r="N28" i="3"/>
  <c r="M28" i="3"/>
  <c r="H17" i="11"/>
  <c r="M14" i="3"/>
  <c r="J17" i="11" s="1"/>
  <c r="N14" i="3"/>
  <c r="H42" i="11"/>
  <c r="N39" i="3"/>
  <c r="M39" i="3"/>
  <c r="J42" i="11" s="1"/>
  <c r="H60" i="11"/>
  <c r="N57" i="3"/>
  <c r="M57" i="3"/>
  <c r="H85" i="11"/>
  <c r="N82" i="3"/>
  <c r="M82" i="3"/>
  <c r="J85" i="11" s="1"/>
  <c r="H110" i="11"/>
  <c r="M107" i="3"/>
  <c r="J110" i="11" s="1"/>
  <c r="N107" i="3"/>
  <c r="H25" i="11"/>
  <c r="M22" i="3"/>
  <c r="N22" i="3"/>
  <c r="H50" i="11"/>
  <c r="N47" i="3"/>
  <c r="M47" i="3"/>
  <c r="J50" i="11" s="1"/>
  <c r="H84" i="11"/>
  <c r="M81" i="3"/>
  <c r="J84" i="11" s="1"/>
  <c r="N81" i="3"/>
  <c r="H109" i="11"/>
  <c r="N106" i="3"/>
  <c r="M106" i="3"/>
  <c r="J109" i="11" s="1"/>
  <c r="H103" i="11"/>
  <c r="M100" i="3"/>
  <c r="J103" i="11" s="1"/>
  <c r="N100" i="3"/>
  <c r="H27" i="11"/>
  <c r="M24" i="3"/>
  <c r="N24" i="3"/>
  <c r="H43" i="11"/>
  <c r="M40" i="3"/>
  <c r="J43" i="11" s="1"/>
  <c r="N40" i="3"/>
  <c r="H15" i="11"/>
  <c r="N12" i="3"/>
  <c r="M12" i="3"/>
  <c r="J15" i="11" s="1"/>
  <c r="H32" i="11"/>
  <c r="N29" i="3"/>
  <c r="M29" i="3"/>
  <c r="J32" i="11" s="1"/>
  <c r="H71" i="11"/>
  <c r="M68" i="3"/>
  <c r="J71" i="11" s="1"/>
  <c r="N68" i="3"/>
  <c r="H33" i="11"/>
  <c r="M30" i="3"/>
  <c r="J33" i="11" s="1"/>
  <c r="N30" i="3"/>
  <c r="H58" i="11"/>
  <c r="N55" i="3"/>
  <c r="M55" i="3"/>
  <c r="H76" i="11"/>
  <c r="N73" i="3"/>
  <c r="M73" i="3"/>
  <c r="J76" i="11" s="1"/>
  <c r="H101" i="11"/>
  <c r="N98" i="3"/>
  <c r="M98" i="3"/>
  <c r="J101" i="11" s="1"/>
  <c r="H16" i="11"/>
  <c r="N13" i="3"/>
  <c r="M13" i="3"/>
  <c r="J16" i="11" s="1"/>
  <c r="H41" i="11"/>
  <c r="M38" i="3"/>
  <c r="J41" i="11" s="1"/>
  <c r="N38" i="3"/>
  <c r="H66" i="11"/>
  <c r="N63" i="3"/>
  <c r="M63" i="3"/>
  <c r="J66" i="11" s="1"/>
  <c r="H100" i="11"/>
  <c r="M97" i="3"/>
  <c r="J100" i="11" s="1"/>
  <c r="N97" i="3"/>
  <c r="H22" i="11"/>
  <c r="N19" i="3"/>
  <c r="M19" i="3"/>
  <c r="J22" i="11" s="1"/>
  <c r="H75" i="11"/>
  <c r="M72" i="3"/>
  <c r="J75" i="11" s="1"/>
  <c r="N72" i="3"/>
  <c r="H99" i="11"/>
  <c r="M96" i="3"/>
  <c r="J99" i="11" s="1"/>
  <c r="N96" i="3"/>
  <c r="H23" i="11"/>
  <c r="N20" i="3"/>
  <c r="M20" i="3"/>
  <c r="J23" i="11" s="1"/>
  <c r="H8" i="11"/>
  <c r="N5" i="3"/>
  <c r="M5" i="3"/>
  <c r="L5" i="3"/>
  <c r="I8" i="11" s="1"/>
  <c r="AA69" i="3"/>
  <c r="K72" i="11" s="1"/>
  <c r="AE69" i="3"/>
  <c r="L72" i="11" s="1"/>
  <c r="L69" i="3"/>
  <c r="I72" i="11" s="1"/>
  <c r="AE30" i="3"/>
  <c r="L33" i="11" s="1"/>
  <c r="AA30" i="3"/>
  <c r="K33" i="11" s="1"/>
  <c r="L30" i="3"/>
  <c r="I33" i="11" s="1"/>
  <c r="AE94" i="3"/>
  <c r="L97" i="11" s="1"/>
  <c r="AA94" i="3"/>
  <c r="K97" i="11" s="1"/>
  <c r="J97" i="11"/>
  <c r="L94" i="3"/>
  <c r="I97" i="11" s="1"/>
  <c r="AE55" i="3"/>
  <c r="L58" i="11" s="1"/>
  <c r="L55" i="3"/>
  <c r="I58" i="11" s="1"/>
  <c r="AA55" i="3"/>
  <c r="K58" i="11" s="1"/>
  <c r="J58" i="11"/>
  <c r="AA9" i="3"/>
  <c r="K12" i="11" s="1"/>
  <c r="AE9" i="3"/>
  <c r="L12" i="11" s="1"/>
  <c r="L9" i="3"/>
  <c r="I12" i="11" s="1"/>
  <c r="AA73" i="3"/>
  <c r="K76" i="11" s="1"/>
  <c r="AE73" i="3"/>
  <c r="L76" i="11" s="1"/>
  <c r="L73" i="3"/>
  <c r="I76" i="11" s="1"/>
  <c r="AE34" i="3"/>
  <c r="L37" i="11" s="1"/>
  <c r="AA34" i="3"/>
  <c r="K37" i="11" s="1"/>
  <c r="L34" i="3"/>
  <c r="I37" i="11" s="1"/>
  <c r="AE98" i="3"/>
  <c r="L101" i="11" s="1"/>
  <c r="L98" i="3"/>
  <c r="I101" i="11" s="1"/>
  <c r="AA98" i="3"/>
  <c r="K101" i="11" s="1"/>
  <c r="AE59" i="3"/>
  <c r="L62" i="11" s="1"/>
  <c r="AA59" i="3"/>
  <c r="K62" i="11" s="1"/>
  <c r="L59" i="3"/>
  <c r="I62" i="11" s="1"/>
  <c r="AE13" i="3"/>
  <c r="L16" i="11" s="1"/>
  <c r="AA13" i="3"/>
  <c r="K16" i="11" s="1"/>
  <c r="L13" i="3"/>
  <c r="I16" i="11" s="1"/>
  <c r="AE77" i="3"/>
  <c r="L80" i="11" s="1"/>
  <c r="AA77" i="3"/>
  <c r="K80" i="11" s="1"/>
  <c r="L77" i="3"/>
  <c r="I80" i="11" s="1"/>
  <c r="AE38" i="3"/>
  <c r="L41" i="11" s="1"/>
  <c r="AA38" i="3"/>
  <c r="K41" i="11" s="1"/>
  <c r="L38" i="3"/>
  <c r="I41" i="11" s="1"/>
  <c r="AE102" i="3"/>
  <c r="L105" i="11" s="1"/>
  <c r="AA102" i="3"/>
  <c r="K105" i="11" s="1"/>
  <c r="L102" i="3"/>
  <c r="I105" i="11" s="1"/>
  <c r="AE63" i="3"/>
  <c r="L66" i="11" s="1"/>
  <c r="L63" i="3"/>
  <c r="I66" i="11" s="1"/>
  <c r="AA63" i="3"/>
  <c r="K66" i="11" s="1"/>
  <c r="AE33" i="3"/>
  <c r="L36" i="11" s="1"/>
  <c r="AA33" i="3"/>
  <c r="K36" i="11" s="1"/>
  <c r="L33" i="3"/>
  <c r="I36" i="11" s="1"/>
  <c r="AE97" i="3"/>
  <c r="L100" i="11" s="1"/>
  <c r="AA97" i="3"/>
  <c r="K100" i="11" s="1"/>
  <c r="L97" i="3"/>
  <c r="I100" i="11" s="1"/>
  <c r="AE58" i="3"/>
  <c r="L61" i="11" s="1"/>
  <c r="AA58" i="3"/>
  <c r="K61" i="11" s="1"/>
  <c r="L58" i="3"/>
  <c r="I61" i="11" s="1"/>
  <c r="AE19" i="3"/>
  <c r="L22" i="11" s="1"/>
  <c r="AA19" i="3"/>
  <c r="K22" i="11" s="1"/>
  <c r="L19" i="3"/>
  <c r="I22" i="11" s="1"/>
  <c r="AE83" i="3"/>
  <c r="L86" i="11" s="1"/>
  <c r="AA83" i="3"/>
  <c r="K86" i="11" s="1"/>
  <c r="L83" i="3"/>
  <c r="I86" i="11" s="1"/>
  <c r="AE72" i="3"/>
  <c r="L75" i="11" s="1"/>
  <c r="AA72" i="3"/>
  <c r="K75" i="11" s="1"/>
  <c r="L72" i="3"/>
  <c r="I75" i="11" s="1"/>
  <c r="AE56" i="3"/>
  <c r="L59" i="11" s="1"/>
  <c r="AA56" i="3"/>
  <c r="K59" i="11" s="1"/>
  <c r="L56" i="3"/>
  <c r="I59" i="11" s="1"/>
  <c r="AE96" i="3"/>
  <c r="L99" i="11" s="1"/>
  <c r="AA96" i="3"/>
  <c r="K99" i="11" s="1"/>
  <c r="L96" i="3"/>
  <c r="I99" i="11" s="1"/>
  <c r="AE104" i="3"/>
  <c r="L107" i="11" s="1"/>
  <c r="AA104" i="3"/>
  <c r="K107" i="11" s="1"/>
  <c r="L104" i="3"/>
  <c r="I107" i="11" s="1"/>
  <c r="J107" i="11"/>
  <c r="AE20" i="3"/>
  <c r="L23" i="11" s="1"/>
  <c r="AA20" i="3"/>
  <c r="K23" i="11" s="1"/>
  <c r="L20" i="3"/>
  <c r="I23" i="11" s="1"/>
  <c r="AE60" i="3"/>
  <c r="L63" i="11" s="1"/>
  <c r="AA60" i="3"/>
  <c r="K63" i="11" s="1"/>
  <c r="L60" i="3"/>
  <c r="I63" i="11" s="1"/>
  <c r="K109" i="3"/>
  <c r="G27" i="13" s="1"/>
  <c r="AE5" i="3"/>
  <c r="L8" i="11" s="1"/>
  <c r="AA5" i="3"/>
  <c r="K8" i="11" s="1"/>
  <c r="AE21" i="3"/>
  <c r="L24" i="11" s="1"/>
  <c r="AA21" i="3"/>
  <c r="K24" i="11" s="1"/>
  <c r="J24" i="11"/>
  <c r="L21" i="3"/>
  <c r="I24" i="11" s="1"/>
  <c r="AE85" i="3"/>
  <c r="L88" i="11" s="1"/>
  <c r="AA85" i="3"/>
  <c r="K88" i="11" s="1"/>
  <c r="L85" i="3"/>
  <c r="I88" i="11" s="1"/>
  <c r="J88" i="11"/>
  <c r="AA46" i="3"/>
  <c r="K49" i="11" s="1"/>
  <c r="L46" i="3"/>
  <c r="I49" i="11" s="1"/>
  <c r="AE46" i="3"/>
  <c r="L49" i="11" s="1"/>
  <c r="AE7" i="3"/>
  <c r="L10" i="11" s="1"/>
  <c r="L7" i="3"/>
  <c r="I10" i="11" s="1"/>
  <c r="AA7" i="3"/>
  <c r="K10" i="11" s="1"/>
  <c r="AE71" i="3"/>
  <c r="L74" i="11" s="1"/>
  <c r="L71" i="3"/>
  <c r="I74" i="11" s="1"/>
  <c r="AA71" i="3"/>
  <c r="K74" i="11" s="1"/>
  <c r="AA25" i="3"/>
  <c r="K28" i="11" s="1"/>
  <c r="AE25" i="3"/>
  <c r="L28" i="11" s="1"/>
  <c r="L25" i="3"/>
  <c r="I28" i="11" s="1"/>
  <c r="AA89" i="3"/>
  <c r="K92" i="11" s="1"/>
  <c r="L89" i="3"/>
  <c r="I92" i="11" s="1"/>
  <c r="AE89" i="3"/>
  <c r="L92" i="11" s="1"/>
  <c r="AE50" i="3"/>
  <c r="L53" i="11" s="1"/>
  <c r="J53" i="11"/>
  <c r="AA50" i="3"/>
  <c r="K53" i="11" s="1"/>
  <c r="L50" i="3"/>
  <c r="I53" i="11" s="1"/>
  <c r="AE11" i="3"/>
  <c r="L14" i="11" s="1"/>
  <c r="AA11" i="3"/>
  <c r="K14" i="11" s="1"/>
  <c r="L11" i="3"/>
  <c r="I14" i="11" s="1"/>
  <c r="AE75" i="3"/>
  <c r="L78" i="11" s="1"/>
  <c r="AA75" i="3"/>
  <c r="K78" i="11" s="1"/>
  <c r="L75" i="3"/>
  <c r="I78" i="11" s="1"/>
  <c r="AE29" i="3"/>
  <c r="L32" i="11" s="1"/>
  <c r="AA29" i="3"/>
  <c r="K32" i="11" s="1"/>
  <c r="L29" i="3"/>
  <c r="I32" i="11" s="1"/>
  <c r="AE93" i="3"/>
  <c r="L96" i="11" s="1"/>
  <c r="AA93" i="3"/>
  <c r="K96" i="11" s="1"/>
  <c r="L93" i="3"/>
  <c r="I96" i="11" s="1"/>
  <c r="AE54" i="3"/>
  <c r="L57" i="11" s="1"/>
  <c r="AA54" i="3"/>
  <c r="K57" i="11" s="1"/>
  <c r="L54" i="3"/>
  <c r="I57" i="11" s="1"/>
  <c r="AE15" i="3"/>
  <c r="L18" i="11" s="1"/>
  <c r="L15" i="3"/>
  <c r="I18" i="11" s="1"/>
  <c r="AA15" i="3"/>
  <c r="K18" i="11" s="1"/>
  <c r="AE79" i="3"/>
  <c r="L82" i="11" s="1"/>
  <c r="L79" i="3"/>
  <c r="I82" i="11" s="1"/>
  <c r="AA79" i="3"/>
  <c r="K82" i="11" s="1"/>
  <c r="J82" i="11"/>
  <c r="AE49" i="3"/>
  <c r="L52" i="11" s="1"/>
  <c r="AA49" i="3"/>
  <c r="K52" i="11" s="1"/>
  <c r="L49" i="3"/>
  <c r="I52" i="11" s="1"/>
  <c r="AE10" i="3"/>
  <c r="L13" i="11" s="1"/>
  <c r="AA10" i="3"/>
  <c r="K13" i="11" s="1"/>
  <c r="L10" i="3"/>
  <c r="I13" i="11" s="1"/>
  <c r="AE74" i="3"/>
  <c r="L77" i="11" s="1"/>
  <c r="AA74" i="3"/>
  <c r="K77" i="11" s="1"/>
  <c r="L74" i="3"/>
  <c r="I77" i="11" s="1"/>
  <c r="AE35" i="3"/>
  <c r="L38" i="11" s="1"/>
  <c r="AA35" i="3"/>
  <c r="K38" i="11" s="1"/>
  <c r="L35" i="3"/>
  <c r="I38" i="11" s="1"/>
  <c r="AE99" i="3"/>
  <c r="L102" i="11" s="1"/>
  <c r="AA99" i="3"/>
  <c r="K102" i="11" s="1"/>
  <c r="L99" i="3"/>
  <c r="I102" i="11" s="1"/>
  <c r="AE48" i="3"/>
  <c r="L51" i="11" s="1"/>
  <c r="AA48" i="3"/>
  <c r="K51" i="11" s="1"/>
  <c r="L48" i="3"/>
  <c r="I51" i="11" s="1"/>
  <c r="AE32" i="3"/>
  <c r="L35" i="11" s="1"/>
  <c r="AA32" i="3"/>
  <c r="K35" i="11" s="1"/>
  <c r="L32" i="3"/>
  <c r="I35" i="11" s="1"/>
  <c r="AE68" i="3"/>
  <c r="L71" i="11" s="1"/>
  <c r="AA68" i="3"/>
  <c r="K71" i="11" s="1"/>
  <c r="L68" i="3"/>
  <c r="I71" i="11" s="1"/>
  <c r="AE84" i="3"/>
  <c r="L87" i="11" s="1"/>
  <c r="AA84" i="3"/>
  <c r="K87" i="11" s="1"/>
  <c r="J87" i="11"/>
  <c r="L84" i="3"/>
  <c r="I87" i="11" s="1"/>
  <c r="AE108" i="3"/>
  <c r="L111" i="11" s="1"/>
  <c r="AA108" i="3"/>
  <c r="K111" i="11" s="1"/>
  <c r="L108" i="3"/>
  <c r="I111" i="11" s="1"/>
  <c r="J111" i="11"/>
  <c r="AE44" i="3"/>
  <c r="L47" i="11" s="1"/>
  <c r="AA44" i="3"/>
  <c r="K47" i="11" s="1"/>
  <c r="L44" i="3"/>
  <c r="I47" i="11" s="1"/>
  <c r="AA37" i="3"/>
  <c r="K40" i="11" s="1"/>
  <c r="AE37" i="3"/>
  <c r="L40" i="11" s="1"/>
  <c r="L37" i="3"/>
  <c r="I40" i="11" s="1"/>
  <c r="AA101" i="3"/>
  <c r="K104" i="11" s="1"/>
  <c r="AE101" i="3"/>
  <c r="L104" i="11" s="1"/>
  <c r="L101" i="3"/>
  <c r="I104" i="11" s="1"/>
  <c r="AE62" i="3"/>
  <c r="L65" i="11" s="1"/>
  <c r="AA62" i="3"/>
  <c r="K65" i="11" s="1"/>
  <c r="L62" i="3"/>
  <c r="I65" i="11" s="1"/>
  <c r="AE23" i="3"/>
  <c r="L26" i="11" s="1"/>
  <c r="L23" i="3"/>
  <c r="I26" i="11" s="1"/>
  <c r="AA23" i="3"/>
  <c r="K26" i="11" s="1"/>
  <c r="AE87" i="3"/>
  <c r="L90" i="11" s="1"/>
  <c r="L87" i="3"/>
  <c r="I90" i="11" s="1"/>
  <c r="AA87" i="3"/>
  <c r="K90" i="11" s="1"/>
  <c r="AA41" i="3"/>
  <c r="K44" i="11" s="1"/>
  <c r="AE41" i="3"/>
  <c r="L44" i="11" s="1"/>
  <c r="L41" i="3"/>
  <c r="I44" i="11" s="1"/>
  <c r="AA105" i="3"/>
  <c r="K108" i="11" s="1"/>
  <c r="AE105" i="3"/>
  <c r="L108" i="11" s="1"/>
  <c r="L105" i="3"/>
  <c r="I108" i="11" s="1"/>
  <c r="AE66" i="3"/>
  <c r="L69" i="11" s="1"/>
  <c r="J69" i="11"/>
  <c r="AA66" i="3"/>
  <c r="K69" i="11" s="1"/>
  <c r="L66" i="3"/>
  <c r="I69" i="11" s="1"/>
  <c r="AE27" i="3"/>
  <c r="L30" i="11" s="1"/>
  <c r="AA27" i="3"/>
  <c r="K30" i="11" s="1"/>
  <c r="L27" i="3"/>
  <c r="I30" i="11" s="1"/>
  <c r="J30" i="11"/>
  <c r="AE91" i="3"/>
  <c r="L94" i="11" s="1"/>
  <c r="AA91" i="3"/>
  <c r="K94" i="11" s="1"/>
  <c r="L91" i="3"/>
  <c r="I94" i="11" s="1"/>
  <c r="AE45" i="3"/>
  <c r="L48" i="11" s="1"/>
  <c r="AA45" i="3"/>
  <c r="K48" i="11" s="1"/>
  <c r="L45" i="3"/>
  <c r="I48" i="11" s="1"/>
  <c r="AE6" i="3"/>
  <c r="L9" i="11" s="1"/>
  <c r="L6" i="3"/>
  <c r="I9" i="11" s="1"/>
  <c r="AA6" i="3"/>
  <c r="K9" i="11" s="1"/>
  <c r="AE70" i="3"/>
  <c r="L73" i="11" s="1"/>
  <c r="AA70" i="3"/>
  <c r="K73" i="11" s="1"/>
  <c r="J73" i="11"/>
  <c r="L70" i="3"/>
  <c r="I73" i="11" s="1"/>
  <c r="AE31" i="3"/>
  <c r="L34" i="11" s="1"/>
  <c r="L31" i="3"/>
  <c r="I34" i="11" s="1"/>
  <c r="AA31" i="3"/>
  <c r="K34" i="11" s="1"/>
  <c r="AE95" i="3"/>
  <c r="L98" i="11" s="1"/>
  <c r="L95" i="3"/>
  <c r="I98" i="11" s="1"/>
  <c r="AA95" i="3"/>
  <c r="K98" i="11" s="1"/>
  <c r="J98" i="11"/>
  <c r="AE65" i="3"/>
  <c r="L68" i="11" s="1"/>
  <c r="AA65" i="3"/>
  <c r="K68" i="11" s="1"/>
  <c r="L65" i="3"/>
  <c r="I68" i="11" s="1"/>
  <c r="J68" i="11"/>
  <c r="AE26" i="3"/>
  <c r="L29" i="11" s="1"/>
  <c r="AA26" i="3"/>
  <c r="K29" i="11" s="1"/>
  <c r="L26" i="3"/>
  <c r="I29" i="11" s="1"/>
  <c r="AA90" i="3"/>
  <c r="K93" i="11" s="1"/>
  <c r="AE90" i="3"/>
  <c r="L93" i="11" s="1"/>
  <c r="L90" i="3"/>
  <c r="I93" i="11" s="1"/>
  <c r="AE51" i="3"/>
  <c r="L54" i="11" s="1"/>
  <c r="AA51" i="3"/>
  <c r="K54" i="11" s="1"/>
  <c r="L51" i="3"/>
  <c r="I54" i="11" s="1"/>
  <c r="J54" i="11"/>
  <c r="AE52" i="3"/>
  <c r="L55" i="11" s="1"/>
  <c r="AA52" i="3"/>
  <c r="K55" i="11" s="1"/>
  <c r="L52" i="3"/>
  <c r="I55" i="11" s="1"/>
  <c r="AE16" i="3"/>
  <c r="L19" i="11" s="1"/>
  <c r="AA16" i="3"/>
  <c r="K19" i="11" s="1"/>
  <c r="J19" i="11"/>
  <c r="L16" i="3"/>
  <c r="I19" i="11" s="1"/>
  <c r="AE80" i="3"/>
  <c r="L83" i="11" s="1"/>
  <c r="AA80" i="3"/>
  <c r="K83" i="11" s="1"/>
  <c r="J83" i="11"/>
  <c r="L80" i="3"/>
  <c r="I83" i="11" s="1"/>
  <c r="AE36" i="3"/>
  <c r="L39" i="11" s="1"/>
  <c r="AA36" i="3"/>
  <c r="K39" i="11" s="1"/>
  <c r="J39" i="11"/>
  <c r="L36" i="3"/>
  <c r="I39" i="11" s="1"/>
  <c r="AE64" i="3"/>
  <c r="L67" i="11" s="1"/>
  <c r="AA64" i="3"/>
  <c r="K67" i="11" s="1"/>
  <c r="L64" i="3"/>
  <c r="I67" i="11" s="1"/>
  <c r="AE92" i="3"/>
  <c r="L95" i="11" s="1"/>
  <c r="AA92" i="3"/>
  <c r="K95" i="11" s="1"/>
  <c r="L92" i="3"/>
  <c r="I95" i="11" s="1"/>
  <c r="AE28" i="3"/>
  <c r="L31" i="11" s="1"/>
  <c r="AA28" i="3"/>
  <c r="K31" i="11" s="1"/>
  <c r="L28" i="3"/>
  <c r="I31" i="11" s="1"/>
  <c r="J31" i="11"/>
  <c r="AE53" i="3"/>
  <c r="L56" i="11" s="1"/>
  <c r="AA53" i="3"/>
  <c r="K56" i="11" s="1"/>
  <c r="L53" i="3"/>
  <c r="I56" i="11" s="1"/>
  <c r="J56" i="11"/>
  <c r="AA14" i="3"/>
  <c r="K17" i="11" s="1"/>
  <c r="AE14" i="3"/>
  <c r="L17" i="11" s="1"/>
  <c r="L14" i="3"/>
  <c r="I17" i="11" s="1"/>
  <c r="AA78" i="3"/>
  <c r="K81" i="11" s="1"/>
  <c r="AE78" i="3"/>
  <c r="L81" i="11" s="1"/>
  <c r="L78" i="3"/>
  <c r="I81" i="11" s="1"/>
  <c r="AE39" i="3"/>
  <c r="L42" i="11" s="1"/>
  <c r="L39" i="3"/>
  <c r="I42" i="11" s="1"/>
  <c r="AA39" i="3"/>
  <c r="K42" i="11" s="1"/>
  <c r="AE103" i="3"/>
  <c r="L106" i="11" s="1"/>
  <c r="L103" i="3"/>
  <c r="I106" i="11" s="1"/>
  <c r="AA103" i="3"/>
  <c r="K106" i="11" s="1"/>
  <c r="J106" i="11"/>
  <c r="AA57" i="3"/>
  <c r="K60" i="11" s="1"/>
  <c r="AE57" i="3"/>
  <c r="L60" i="11" s="1"/>
  <c r="J60" i="11"/>
  <c r="L57" i="3"/>
  <c r="I60" i="11" s="1"/>
  <c r="AE18" i="3"/>
  <c r="L21" i="11" s="1"/>
  <c r="J21" i="11"/>
  <c r="L18" i="3"/>
  <c r="I21" i="11" s="1"/>
  <c r="AA18" i="3"/>
  <c r="K21" i="11" s="1"/>
  <c r="AE82" i="3"/>
  <c r="L85" i="11" s="1"/>
  <c r="L82" i="3"/>
  <c r="I85" i="11" s="1"/>
  <c r="AA82" i="3"/>
  <c r="K85" i="11" s="1"/>
  <c r="AE43" i="3"/>
  <c r="L46" i="11" s="1"/>
  <c r="AA43" i="3"/>
  <c r="K46" i="11" s="1"/>
  <c r="L43" i="3"/>
  <c r="I46" i="11" s="1"/>
  <c r="AE107" i="3"/>
  <c r="L110" i="11" s="1"/>
  <c r="AA107" i="3"/>
  <c r="K110" i="11" s="1"/>
  <c r="L107" i="3"/>
  <c r="I110" i="11" s="1"/>
  <c r="AE61" i="3"/>
  <c r="L64" i="11" s="1"/>
  <c r="AA61" i="3"/>
  <c r="K64" i="11" s="1"/>
  <c r="L61" i="3"/>
  <c r="I64" i="11" s="1"/>
  <c r="AE22" i="3"/>
  <c r="L25" i="11" s="1"/>
  <c r="AA22" i="3"/>
  <c r="K25" i="11" s="1"/>
  <c r="J25" i="11"/>
  <c r="L22" i="3"/>
  <c r="I25" i="11" s="1"/>
  <c r="AE86" i="3"/>
  <c r="L89" i="11" s="1"/>
  <c r="AA86" i="3"/>
  <c r="K89" i="11" s="1"/>
  <c r="J89" i="11"/>
  <c r="L86" i="3"/>
  <c r="I89" i="11" s="1"/>
  <c r="L47" i="3"/>
  <c r="I50" i="11" s="1"/>
  <c r="AA47" i="3"/>
  <c r="K50" i="11" s="1"/>
  <c r="AE47" i="3"/>
  <c r="L50" i="11" s="1"/>
  <c r="AE17" i="3"/>
  <c r="L20" i="11" s="1"/>
  <c r="AA17" i="3"/>
  <c r="K20" i="11" s="1"/>
  <c r="L17" i="3"/>
  <c r="I20" i="11" s="1"/>
  <c r="AE81" i="3"/>
  <c r="L84" i="11" s="1"/>
  <c r="AA81" i="3"/>
  <c r="K84" i="11" s="1"/>
  <c r="L81" i="3"/>
  <c r="I84" i="11" s="1"/>
  <c r="AE42" i="3"/>
  <c r="L45" i="11" s="1"/>
  <c r="J45" i="11"/>
  <c r="AA42" i="3"/>
  <c r="K45" i="11" s="1"/>
  <c r="L42" i="3"/>
  <c r="I45" i="11" s="1"/>
  <c r="AE106" i="3"/>
  <c r="L109" i="11" s="1"/>
  <c r="AA106" i="3"/>
  <c r="K109" i="11" s="1"/>
  <c r="L106" i="3"/>
  <c r="I109" i="11" s="1"/>
  <c r="AA67" i="3"/>
  <c r="K70" i="11" s="1"/>
  <c r="L67" i="3"/>
  <c r="I70" i="11" s="1"/>
  <c r="AE67" i="3"/>
  <c r="L70" i="11" s="1"/>
  <c r="J70" i="11"/>
  <c r="AE100" i="3"/>
  <c r="L103" i="11" s="1"/>
  <c r="AA100" i="3"/>
  <c r="K103" i="11" s="1"/>
  <c r="L100" i="3"/>
  <c r="I103" i="11" s="1"/>
  <c r="AE88" i="3"/>
  <c r="L91" i="11" s="1"/>
  <c r="AA88" i="3"/>
  <c r="K91" i="11" s="1"/>
  <c r="L88" i="3"/>
  <c r="I91" i="11" s="1"/>
  <c r="AE24" i="3"/>
  <c r="L27" i="11" s="1"/>
  <c r="AA24" i="3"/>
  <c r="K27" i="11" s="1"/>
  <c r="J27" i="11"/>
  <c r="L24" i="3"/>
  <c r="I27" i="11" s="1"/>
  <c r="AE8" i="3"/>
  <c r="AA8" i="3"/>
  <c r="L8" i="3"/>
  <c r="I11" i="11" s="1"/>
  <c r="AE40" i="3"/>
  <c r="L43" i="11" s="1"/>
  <c r="AA40" i="3"/>
  <c r="K43" i="11" s="1"/>
  <c r="L40" i="3"/>
  <c r="I43" i="11" s="1"/>
  <c r="AE76" i="3"/>
  <c r="L79" i="11" s="1"/>
  <c r="AA76" i="3"/>
  <c r="K79" i="11" s="1"/>
  <c r="L76" i="3"/>
  <c r="I79" i="11" s="1"/>
  <c r="J79" i="11"/>
  <c r="AE12" i="3"/>
  <c r="L15" i="11" s="1"/>
  <c r="AA12" i="3"/>
  <c r="K15" i="11" s="1"/>
  <c r="L12" i="3"/>
  <c r="I15" i="11" s="1"/>
  <c r="M109" i="3" l="1"/>
  <c r="H112" i="11"/>
  <c r="D21" i="8" s="1"/>
  <c r="N109" i="3"/>
  <c r="J8" i="11"/>
  <c r="J112" i="11" s="1"/>
  <c r="F21" i="8" s="1"/>
  <c r="I112" i="11"/>
  <c r="E21" i="8" s="1"/>
  <c r="L11" i="11"/>
  <c r="L112" i="11" s="1"/>
  <c r="H21" i="8" s="1"/>
  <c r="K11" i="11"/>
  <c r="K112" i="11" s="1"/>
  <c r="G21" i="8" s="1"/>
  <c r="AA109" i="3"/>
  <c r="O26" i="13" s="1"/>
  <c r="AE109" i="3"/>
  <c r="O27" i="13" s="1"/>
  <c r="L109" i="3"/>
  <c r="F32" i="13" s="1"/>
  <c r="P109" i="3" l="1"/>
  <c r="Q99" i="3" s="1"/>
  <c r="G38" i="13"/>
  <c r="F33" i="13"/>
  <c r="Q45" i="3" l="1"/>
  <c r="S45" i="3" s="1"/>
  <c r="Q64" i="3"/>
  <c r="R64" i="3" s="1"/>
  <c r="Q57" i="3"/>
  <c r="R57" i="3" s="1"/>
  <c r="Q20" i="3"/>
  <c r="R20" i="3" s="1"/>
  <c r="Q22" i="3"/>
  <c r="R22" i="3" s="1"/>
  <c r="Q88" i="3"/>
  <c r="R88" i="3" s="1"/>
  <c r="Q105" i="3"/>
  <c r="R105" i="3" s="1"/>
  <c r="Q65" i="3"/>
  <c r="S65" i="3" s="1"/>
  <c r="Q23" i="3"/>
  <c r="S23" i="3" s="1"/>
  <c r="Q58" i="3"/>
  <c r="S58" i="3" s="1"/>
  <c r="Q108" i="3"/>
  <c r="S108" i="3" s="1"/>
  <c r="Q55" i="3"/>
  <c r="S55" i="3" s="1"/>
  <c r="Q78" i="3"/>
  <c r="S78" i="3" s="1"/>
  <c r="Q30" i="3"/>
  <c r="R30" i="3" s="1"/>
  <c r="Q25" i="3"/>
  <c r="S25" i="3" s="1"/>
  <c r="Q80" i="3"/>
  <c r="S80" i="3" s="1"/>
  <c r="Q74" i="3"/>
  <c r="S74" i="3" s="1"/>
  <c r="Q28" i="3"/>
  <c r="S28" i="3" s="1"/>
  <c r="Q70" i="3"/>
  <c r="R70" i="3" s="1"/>
  <c r="Q8" i="3"/>
  <c r="R8" i="3" s="1"/>
  <c r="Q50" i="3"/>
  <c r="R50" i="3" s="1"/>
  <c r="Q93" i="3"/>
  <c r="S93" i="3" s="1"/>
  <c r="Q27" i="3"/>
  <c r="R27" i="3" s="1"/>
  <c r="Q59" i="3"/>
  <c r="R59" i="3" s="1"/>
  <c r="Q48" i="3"/>
  <c r="R48" i="3" s="1"/>
  <c r="Q62" i="3"/>
  <c r="R62" i="3" s="1"/>
  <c r="Q89" i="3"/>
  <c r="S89" i="3" s="1"/>
  <c r="Q21" i="3"/>
  <c r="R21" i="3" s="1"/>
  <c r="Q106" i="3"/>
  <c r="S106" i="3" s="1"/>
  <c r="Q44" i="3"/>
  <c r="R44" i="3" s="1"/>
  <c r="Q86" i="3"/>
  <c r="R86" i="3" s="1"/>
  <c r="Q24" i="3"/>
  <c r="S24" i="3" s="1"/>
  <c r="Q66" i="3"/>
  <c r="S66" i="3" s="1"/>
  <c r="Q7" i="3"/>
  <c r="S7" i="3" s="1"/>
  <c r="Q39" i="3"/>
  <c r="R39" i="3" s="1"/>
  <c r="Q71" i="3"/>
  <c r="S71" i="3" s="1"/>
  <c r="Q69" i="3"/>
  <c r="S69" i="3" s="1"/>
  <c r="Q73" i="3"/>
  <c r="S73" i="3" s="1"/>
  <c r="Q5" i="3"/>
  <c r="R5" i="3" s="1"/>
  <c r="Q32" i="3"/>
  <c r="S32" i="3" s="1"/>
  <c r="Q6" i="3"/>
  <c r="R6" i="3" s="1"/>
  <c r="Q49" i="3"/>
  <c r="R49" i="3" s="1"/>
  <c r="Q92" i="3"/>
  <c r="S92" i="3" s="1"/>
  <c r="Q29" i="3"/>
  <c r="S29" i="3" s="1"/>
  <c r="Q72" i="3"/>
  <c r="R72" i="3" s="1"/>
  <c r="Q11" i="3"/>
  <c r="S11" i="3" s="1"/>
  <c r="Q43" i="3"/>
  <c r="S43" i="3" s="1"/>
  <c r="Q87" i="3"/>
  <c r="S87" i="3" s="1"/>
  <c r="Q107" i="3"/>
  <c r="R107" i="3" s="1"/>
  <c r="Q75" i="3"/>
  <c r="S75" i="3" s="1"/>
  <c r="Q91" i="3"/>
  <c r="R91" i="3" s="1"/>
  <c r="Q14" i="3"/>
  <c r="S14" i="3" s="1"/>
  <c r="Q90" i="3"/>
  <c r="R90" i="3" s="1"/>
  <c r="Q36" i="3"/>
  <c r="R36" i="3" s="1"/>
  <c r="Q26" i="3"/>
  <c r="R26" i="3" s="1"/>
  <c r="Q9" i="3"/>
  <c r="R9" i="3" s="1"/>
  <c r="Q52" i="3"/>
  <c r="R52" i="3" s="1"/>
  <c r="Q94" i="3"/>
  <c r="R94" i="3" s="1"/>
  <c r="Q68" i="3"/>
  <c r="R68" i="3" s="1"/>
  <c r="Q37" i="3"/>
  <c r="R37" i="3" s="1"/>
  <c r="Q10" i="3"/>
  <c r="R10" i="3" s="1"/>
  <c r="Q53" i="3"/>
  <c r="R53" i="3" s="1"/>
  <c r="Q96" i="3"/>
  <c r="R96" i="3" s="1"/>
  <c r="Q17" i="3"/>
  <c r="S17" i="3" s="1"/>
  <c r="Q38" i="3"/>
  <c r="S38" i="3" s="1"/>
  <c r="Q60" i="3"/>
  <c r="S60" i="3" s="1"/>
  <c r="Q81" i="3"/>
  <c r="S81" i="3" s="1"/>
  <c r="Q102" i="3"/>
  <c r="S102" i="3" s="1"/>
  <c r="Q18" i="3"/>
  <c r="S18" i="3" s="1"/>
  <c r="Q40" i="3"/>
  <c r="R40" i="3" s="1"/>
  <c r="Q61" i="3"/>
  <c r="S61" i="3" s="1"/>
  <c r="Q82" i="3"/>
  <c r="S82" i="3" s="1"/>
  <c r="Q104" i="3"/>
  <c r="S104" i="3" s="1"/>
  <c r="Q19" i="3"/>
  <c r="R19" i="3" s="1"/>
  <c r="Q35" i="3"/>
  <c r="S35" i="3" s="1"/>
  <c r="Q51" i="3"/>
  <c r="R51" i="3" s="1"/>
  <c r="Q67" i="3"/>
  <c r="S67" i="3" s="1"/>
  <c r="Q83" i="3"/>
  <c r="R83" i="3" s="1"/>
  <c r="Q103" i="3"/>
  <c r="S103" i="3" s="1"/>
  <c r="Q100" i="3"/>
  <c r="R100" i="3" s="1"/>
  <c r="Q41" i="3"/>
  <c r="R41" i="3" s="1"/>
  <c r="Q84" i="3"/>
  <c r="S84" i="3" s="1"/>
  <c r="Q46" i="3"/>
  <c r="R46" i="3" s="1"/>
  <c r="Q16" i="3"/>
  <c r="R16" i="3" s="1"/>
  <c r="Q101" i="3"/>
  <c r="R101" i="3" s="1"/>
  <c r="Q42" i="3"/>
  <c r="R42" i="3" s="1"/>
  <c r="Q85" i="3"/>
  <c r="R85" i="3" s="1"/>
  <c r="Q12" i="3"/>
  <c r="S12" i="3" s="1"/>
  <c r="Q33" i="3"/>
  <c r="S33" i="3" s="1"/>
  <c r="Q54" i="3"/>
  <c r="S54" i="3" s="1"/>
  <c r="Q76" i="3"/>
  <c r="S76" i="3" s="1"/>
  <c r="Q97" i="3"/>
  <c r="R97" i="3" s="1"/>
  <c r="Q13" i="3"/>
  <c r="S13" i="3" s="1"/>
  <c r="Q34" i="3"/>
  <c r="S34" i="3" s="1"/>
  <c r="Q56" i="3"/>
  <c r="S56" i="3" s="1"/>
  <c r="Q77" i="3"/>
  <c r="R77" i="3" s="1"/>
  <c r="Q98" i="3"/>
  <c r="S98" i="3" s="1"/>
  <c r="Q15" i="3"/>
  <c r="S15" i="3" s="1"/>
  <c r="Q31" i="3"/>
  <c r="S31" i="3" s="1"/>
  <c r="Q47" i="3"/>
  <c r="S47" i="3" s="1"/>
  <c r="Q63" i="3"/>
  <c r="S63" i="3" s="1"/>
  <c r="Q79" i="3"/>
  <c r="R79" i="3" s="1"/>
  <c r="Q95" i="3"/>
  <c r="S95" i="3" s="1"/>
  <c r="S99" i="3"/>
  <c r="R99" i="3"/>
  <c r="S57" i="3" l="1"/>
  <c r="S50" i="3"/>
  <c r="R14" i="3"/>
  <c r="R78" i="3"/>
  <c r="S22" i="3"/>
  <c r="R106" i="3"/>
  <c r="S42" i="3"/>
  <c r="S53" i="3"/>
  <c r="S40" i="3"/>
  <c r="R11" i="3"/>
  <c r="S107" i="3"/>
  <c r="S72" i="3"/>
  <c r="S44" i="3"/>
  <c r="R73" i="3"/>
  <c r="S30" i="3"/>
  <c r="R60" i="3"/>
  <c r="S62" i="3"/>
  <c r="S48" i="3"/>
  <c r="R58" i="3"/>
  <c r="S6" i="3"/>
  <c r="R23" i="3"/>
  <c r="R45" i="3"/>
  <c r="S49" i="3"/>
  <c r="R69" i="3"/>
  <c r="R84" i="3"/>
  <c r="R75" i="3"/>
  <c r="S94" i="3"/>
  <c r="S36" i="3"/>
  <c r="R28" i="3"/>
  <c r="R7" i="3"/>
  <c r="R74" i="3"/>
  <c r="S88" i="3"/>
  <c r="S64" i="3"/>
  <c r="R93" i="3"/>
  <c r="R66" i="3"/>
  <c r="S83" i="3"/>
  <c r="R65" i="3"/>
  <c r="R92" i="3"/>
  <c r="R80" i="3"/>
  <c r="S27" i="3"/>
  <c r="S70" i="3"/>
  <c r="S5" i="3"/>
  <c r="S79" i="3"/>
  <c r="R55" i="3"/>
  <c r="R54" i="3"/>
  <c r="R43" i="3"/>
  <c r="S8" i="3"/>
  <c r="R56" i="3"/>
  <c r="R87" i="3"/>
  <c r="S86" i="3"/>
  <c r="S20" i="3"/>
  <c r="S59" i="3"/>
  <c r="R25" i="3"/>
  <c r="R108" i="3"/>
  <c r="S105" i="3"/>
  <c r="S91" i="3"/>
  <c r="R31" i="3"/>
  <c r="S39" i="3"/>
  <c r="R35" i="3"/>
  <c r="S26" i="3"/>
  <c r="R89" i="3"/>
  <c r="R81" i="3"/>
  <c r="R29" i="3"/>
  <c r="R32" i="3"/>
  <c r="R95" i="3"/>
  <c r="R76" i="3"/>
  <c r="S100" i="3"/>
  <c r="R71" i="3"/>
  <c r="R24" i="3"/>
  <c r="S21" i="3"/>
  <c r="R61" i="3"/>
  <c r="S96" i="3"/>
  <c r="S85" i="3"/>
  <c r="R103" i="3"/>
  <c r="S68" i="3"/>
  <c r="S46" i="3"/>
  <c r="S97" i="3"/>
  <c r="R82" i="3"/>
  <c r="R47" i="3"/>
  <c r="S16" i="3"/>
  <c r="R15" i="3"/>
  <c r="S51" i="3"/>
  <c r="R102" i="3"/>
  <c r="S10" i="3"/>
  <c r="S77" i="3"/>
  <c r="R33" i="3"/>
  <c r="R98" i="3"/>
  <c r="R12" i="3"/>
  <c r="T5" i="3" s="1" a="1"/>
  <c r="S19" i="3"/>
  <c r="R18" i="3"/>
  <c r="R34" i="3"/>
  <c r="S101" i="3"/>
  <c r="R104" i="3"/>
  <c r="R63" i="3"/>
  <c r="R17" i="3"/>
  <c r="S37" i="3"/>
  <c r="S9" i="3"/>
  <c r="R13" i="3"/>
  <c r="R67" i="3"/>
  <c r="R38" i="3"/>
  <c r="S52" i="3"/>
  <c r="S41" i="3"/>
  <c r="S90" i="3"/>
  <c r="Q109" i="3"/>
  <c r="F43" i="13" s="1"/>
  <c r="S109" i="3" l="1"/>
  <c r="F48" i="13" s="1"/>
  <c r="R109" i="3"/>
  <c r="D48" i="13" s="1"/>
  <c r="T5" i="3"/>
  <c r="T8" i="3"/>
  <c r="M11" i="11" s="1"/>
  <c r="R11" i="11" s="1"/>
  <c r="T24" i="3"/>
  <c r="M27" i="11" s="1"/>
  <c r="R27" i="11" s="1"/>
  <c r="T40" i="3"/>
  <c r="M43" i="11" s="1"/>
  <c r="R43" i="11" s="1"/>
  <c r="T56" i="3"/>
  <c r="M59" i="11" s="1"/>
  <c r="R59" i="11" s="1"/>
  <c r="T72" i="3"/>
  <c r="M75" i="11" s="1"/>
  <c r="R75" i="11" s="1"/>
  <c r="T88" i="3"/>
  <c r="M91" i="11" s="1"/>
  <c r="R91" i="11" s="1"/>
  <c r="T104" i="3"/>
  <c r="M107" i="11" s="1"/>
  <c r="R107" i="11" s="1"/>
  <c r="T28" i="3"/>
  <c r="M31" i="11" s="1"/>
  <c r="R31" i="11" s="1"/>
  <c r="T48" i="3"/>
  <c r="M51" i="11" s="1"/>
  <c r="R51" i="11" s="1"/>
  <c r="T68" i="3"/>
  <c r="M71" i="11" s="1"/>
  <c r="R71" i="11" s="1"/>
  <c r="T92" i="3"/>
  <c r="M95" i="11" s="1"/>
  <c r="R95" i="11" s="1"/>
  <c r="T12" i="3"/>
  <c r="M15" i="11" s="1"/>
  <c r="R15" i="11" s="1"/>
  <c r="T32" i="3"/>
  <c r="M35" i="11" s="1"/>
  <c r="R35" i="11" s="1"/>
  <c r="T52" i="3"/>
  <c r="M55" i="11" s="1"/>
  <c r="R55" i="11" s="1"/>
  <c r="T76" i="3"/>
  <c r="M79" i="11" s="1"/>
  <c r="R79" i="11" s="1"/>
  <c r="T96" i="3"/>
  <c r="M99" i="11" s="1"/>
  <c r="R99" i="11" s="1"/>
  <c r="T16" i="3"/>
  <c r="M19" i="11" s="1"/>
  <c r="R19" i="11" s="1"/>
  <c r="T60" i="3"/>
  <c r="M63" i="11" s="1"/>
  <c r="R63" i="11" s="1"/>
  <c r="T100" i="3"/>
  <c r="M103" i="11" s="1"/>
  <c r="R103" i="11" s="1"/>
  <c r="T80" i="3"/>
  <c r="M83" i="11" s="1"/>
  <c r="R83" i="11" s="1"/>
  <c r="T20" i="3"/>
  <c r="M23" i="11" s="1"/>
  <c r="R23" i="11" s="1"/>
  <c r="T64" i="3"/>
  <c r="M67" i="11" s="1"/>
  <c r="R67" i="11" s="1"/>
  <c r="T108" i="3"/>
  <c r="M111" i="11" s="1"/>
  <c r="R111" i="11" s="1"/>
  <c r="T36" i="3"/>
  <c r="M39" i="11" s="1"/>
  <c r="R39" i="11" s="1"/>
  <c r="T44" i="3"/>
  <c r="M47" i="11" s="1"/>
  <c r="R47" i="11" s="1"/>
  <c r="T84" i="3"/>
  <c r="M87" i="11" s="1"/>
  <c r="R87" i="11" s="1"/>
  <c r="T95" i="3"/>
  <c r="M98" i="11" s="1"/>
  <c r="R98" i="11" s="1"/>
  <c r="T79" i="3"/>
  <c r="M82" i="11" s="1"/>
  <c r="R82" i="11" s="1"/>
  <c r="T63" i="3"/>
  <c r="M66" i="11" s="1"/>
  <c r="R66" i="11" s="1"/>
  <c r="T47" i="3"/>
  <c r="M50" i="11" s="1"/>
  <c r="R50" i="11" s="1"/>
  <c r="T31" i="3"/>
  <c r="M34" i="11" s="1"/>
  <c r="R34" i="11" s="1"/>
  <c r="T15" i="3"/>
  <c r="M18" i="11" s="1"/>
  <c r="R18" i="11" s="1"/>
  <c r="T102" i="3"/>
  <c r="M105" i="11" s="1"/>
  <c r="R105" i="11" s="1"/>
  <c r="T86" i="3"/>
  <c r="M89" i="11" s="1"/>
  <c r="R89" i="11" s="1"/>
  <c r="T70" i="3"/>
  <c r="M73" i="11" s="1"/>
  <c r="R73" i="11" s="1"/>
  <c r="T54" i="3"/>
  <c r="M57" i="11" s="1"/>
  <c r="R57" i="11" s="1"/>
  <c r="T38" i="3"/>
  <c r="M41" i="11" s="1"/>
  <c r="R41" i="11" s="1"/>
  <c r="T22" i="3"/>
  <c r="M25" i="11" s="1"/>
  <c r="R25" i="11" s="1"/>
  <c r="T6" i="3"/>
  <c r="M9" i="11" s="1"/>
  <c r="R9" i="11" s="1"/>
  <c r="T93" i="3"/>
  <c r="M96" i="11" s="1"/>
  <c r="R96" i="11" s="1"/>
  <c r="T77" i="3"/>
  <c r="M80" i="11" s="1"/>
  <c r="R80" i="11" s="1"/>
  <c r="T61" i="3"/>
  <c r="M64" i="11" s="1"/>
  <c r="R64" i="11" s="1"/>
  <c r="T45" i="3"/>
  <c r="M48" i="11" s="1"/>
  <c r="R48" i="11" s="1"/>
  <c r="T29" i="3"/>
  <c r="M32" i="11" s="1"/>
  <c r="R32" i="11" s="1"/>
  <c r="T13" i="3"/>
  <c r="M16" i="11" s="1"/>
  <c r="R16" i="11" s="1"/>
  <c r="T107" i="3"/>
  <c r="M110" i="11" s="1"/>
  <c r="R110" i="11" s="1"/>
  <c r="T91" i="3"/>
  <c r="M94" i="11" s="1"/>
  <c r="R94" i="11" s="1"/>
  <c r="T75" i="3"/>
  <c r="M78" i="11" s="1"/>
  <c r="R78" i="11" s="1"/>
  <c r="T59" i="3"/>
  <c r="M62" i="11" s="1"/>
  <c r="R62" i="11" s="1"/>
  <c r="T43" i="3"/>
  <c r="M46" i="11" s="1"/>
  <c r="R46" i="11" s="1"/>
  <c r="T27" i="3"/>
  <c r="M30" i="11" s="1"/>
  <c r="R30" i="11" s="1"/>
  <c r="T11" i="3"/>
  <c r="M14" i="11" s="1"/>
  <c r="R14" i="11" s="1"/>
  <c r="T98" i="3"/>
  <c r="M101" i="11" s="1"/>
  <c r="R101" i="11" s="1"/>
  <c r="T82" i="3"/>
  <c r="M85" i="11" s="1"/>
  <c r="R85" i="11" s="1"/>
  <c r="T66" i="3"/>
  <c r="M69" i="11" s="1"/>
  <c r="R69" i="11" s="1"/>
  <c r="T50" i="3"/>
  <c r="M53" i="11" s="1"/>
  <c r="R53" i="11" s="1"/>
  <c r="T34" i="3"/>
  <c r="M37" i="11" s="1"/>
  <c r="R37" i="11" s="1"/>
  <c r="T18" i="3"/>
  <c r="M21" i="11" s="1"/>
  <c r="R21" i="11" s="1"/>
  <c r="T105" i="3"/>
  <c r="M108" i="11" s="1"/>
  <c r="R108" i="11" s="1"/>
  <c r="T89" i="3"/>
  <c r="M92" i="11" s="1"/>
  <c r="R92" i="11" s="1"/>
  <c r="T73" i="3"/>
  <c r="M76" i="11" s="1"/>
  <c r="R76" i="11" s="1"/>
  <c r="T57" i="3"/>
  <c r="M60" i="11" s="1"/>
  <c r="R60" i="11" s="1"/>
  <c r="T41" i="3"/>
  <c r="M44" i="11" s="1"/>
  <c r="R44" i="11" s="1"/>
  <c r="T25" i="3"/>
  <c r="M28" i="11" s="1"/>
  <c r="R28" i="11" s="1"/>
  <c r="T9" i="3"/>
  <c r="M12" i="11" s="1"/>
  <c r="R12" i="11" s="1"/>
  <c r="T103" i="3"/>
  <c r="M106" i="11" s="1"/>
  <c r="R106" i="11" s="1"/>
  <c r="T87" i="3"/>
  <c r="M90" i="11" s="1"/>
  <c r="R90" i="11" s="1"/>
  <c r="T71" i="3"/>
  <c r="M74" i="11" s="1"/>
  <c r="R74" i="11" s="1"/>
  <c r="T55" i="3"/>
  <c r="M58" i="11" s="1"/>
  <c r="R58" i="11" s="1"/>
  <c r="T39" i="3"/>
  <c r="M42" i="11" s="1"/>
  <c r="R42" i="11" s="1"/>
  <c r="T23" i="3"/>
  <c r="M26" i="11" s="1"/>
  <c r="R26" i="11" s="1"/>
  <c r="T7" i="3"/>
  <c r="M10" i="11" s="1"/>
  <c r="R10" i="11" s="1"/>
  <c r="T94" i="3"/>
  <c r="M97" i="11" s="1"/>
  <c r="R97" i="11" s="1"/>
  <c r="T78" i="3"/>
  <c r="M81" i="11" s="1"/>
  <c r="R81" i="11" s="1"/>
  <c r="T62" i="3"/>
  <c r="M65" i="11" s="1"/>
  <c r="R65" i="11" s="1"/>
  <c r="T46" i="3"/>
  <c r="M49" i="11" s="1"/>
  <c r="R49" i="11" s="1"/>
  <c r="T30" i="3"/>
  <c r="M33" i="11" s="1"/>
  <c r="R33" i="11" s="1"/>
  <c r="T14" i="3"/>
  <c r="M17" i="11" s="1"/>
  <c r="R17" i="11" s="1"/>
  <c r="T101" i="3"/>
  <c r="M104" i="11" s="1"/>
  <c r="R104" i="11" s="1"/>
  <c r="T85" i="3"/>
  <c r="M88" i="11" s="1"/>
  <c r="R88" i="11" s="1"/>
  <c r="T69" i="3"/>
  <c r="M72" i="11" s="1"/>
  <c r="R72" i="11" s="1"/>
  <c r="T53" i="3"/>
  <c r="M56" i="11" s="1"/>
  <c r="R56" i="11" s="1"/>
  <c r="T37" i="3"/>
  <c r="M40" i="11" s="1"/>
  <c r="R40" i="11" s="1"/>
  <c r="T21" i="3"/>
  <c r="M24" i="11" s="1"/>
  <c r="R24" i="11" s="1"/>
  <c r="T99" i="3"/>
  <c r="M102" i="11" s="1"/>
  <c r="R102" i="11" s="1"/>
  <c r="T83" i="3"/>
  <c r="M86" i="11" s="1"/>
  <c r="R86" i="11" s="1"/>
  <c r="T67" i="3"/>
  <c r="M70" i="11" s="1"/>
  <c r="R70" i="11" s="1"/>
  <c r="T51" i="3"/>
  <c r="M54" i="11" s="1"/>
  <c r="R54" i="11" s="1"/>
  <c r="T35" i="3"/>
  <c r="M38" i="11" s="1"/>
  <c r="R38" i="11" s="1"/>
  <c r="T19" i="3"/>
  <c r="M22" i="11" s="1"/>
  <c r="R22" i="11" s="1"/>
  <c r="T106" i="3"/>
  <c r="M109" i="11" s="1"/>
  <c r="R109" i="11" s="1"/>
  <c r="T90" i="3"/>
  <c r="M93" i="11" s="1"/>
  <c r="R93" i="11" s="1"/>
  <c r="T74" i="3"/>
  <c r="M77" i="11" s="1"/>
  <c r="R77" i="11" s="1"/>
  <c r="T58" i="3"/>
  <c r="M61" i="11" s="1"/>
  <c r="R61" i="11" s="1"/>
  <c r="T42" i="3"/>
  <c r="M45" i="11" s="1"/>
  <c r="R45" i="11" s="1"/>
  <c r="T26" i="3"/>
  <c r="M29" i="11" s="1"/>
  <c r="R29" i="11" s="1"/>
  <c r="T10" i="3"/>
  <c r="M13" i="11" s="1"/>
  <c r="R13" i="11" s="1"/>
  <c r="T97" i="3"/>
  <c r="M100" i="11" s="1"/>
  <c r="R100" i="11" s="1"/>
  <c r="T81" i="3"/>
  <c r="M84" i="11" s="1"/>
  <c r="R84" i="11" s="1"/>
  <c r="T65" i="3"/>
  <c r="M68" i="11" s="1"/>
  <c r="R68" i="11" s="1"/>
  <c r="T49" i="3"/>
  <c r="M52" i="11" s="1"/>
  <c r="R52" i="11" s="1"/>
  <c r="T33" i="3"/>
  <c r="M36" i="11" s="1"/>
  <c r="R36" i="11" s="1"/>
  <c r="T17" i="3"/>
  <c r="M20" i="11" s="1"/>
  <c r="R20" i="11" s="1"/>
  <c r="M8" i="11" l="1"/>
  <c r="W5" i="3"/>
  <c r="AB17" i="3"/>
  <c r="P20" i="11" s="1"/>
  <c r="U20" i="11" s="1"/>
  <c r="AF17" i="3"/>
  <c r="Q20" i="11" s="1"/>
  <c r="V20" i="11" s="1"/>
  <c r="U17" i="3"/>
  <c r="N20" i="11" s="1"/>
  <c r="S20" i="11" s="1"/>
  <c r="V17" i="3"/>
  <c r="O20" i="11" s="1"/>
  <c r="T20" i="11" s="1"/>
  <c r="W17" i="3"/>
  <c r="AB81" i="3"/>
  <c r="AF81" i="3"/>
  <c r="U81" i="3"/>
  <c r="V81" i="3"/>
  <c r="W81" i="3"/>
  <c r="AF42" i="3"/>
  <c r="AB42" i="3"/>
  <c r="V42" i="3"/>
  <c r="U42" i="3"/>
  <c r="W42" i="3"/>
  <c r="AF106" i="3"/>
  <c r="AB106" i="3"/>
  <c r="V106" i="3"/>
  <c r="U106" i="3"/>
  <c r="W106" i="3"/>
  <c r="AF67" i="3"/>
  <c r="AB67" i="3"/>
  <c r="V67" i="3"/>
  <c r="U67" i="3"/>
  <c r="W67" i="3"/>
  <c r="AF37" i="3"/>
  <c r="Q40" i="11" s="1"/>
  <c r="V40" i="11" s="1"/>
  <c r="AB37" i="3"/>
  <c r="P40" i="11" s="1"/>
  <c r="U40" i="11" s="1"/>
  <c r="V37" i="3"/>
  <c r="O40" i="11" s="1"/>
  <c r="T40" i="11" s="1"/>
  <c r="U37" i="3"/>
  <c r="N40" i="11" s="1"/>
  <c r="S40" i="11" s="1"/>
  <c r="W37" i="3"/>
  <c r="AF101" i="3"/>
  <c r="AB101" i="3"/>
  <c r="V101" i="3"/>
  <c r="U101" i="3"/>
  <c r="W101" i="3"/>
  <c r="AF62" i="3"/>
  <c r="AB62" i="3"/>
  <c r="U62" i="3"/>
  <c r="V62" i="3"/>
  <c r="W62" i="3"/>
  <c r="AF23" i="3"/>
  <c r="Q26" i="11" s="1"/>
  <c r="V26" i="11" s="1"/>
  <c r="V23" i="3"/>
  <c r="O26" i="11" s="1"/>
  <c r="T26" i="11" s="1"/>
  <c r="U23" i="3"/>
  <c r="N26" i="11" s="1"/>
  <c r="S26" i="11" s="1"/>
  <c r="AB23" i="3"/>
  <c r="P26" i="11" s="1"/>
  <c r="U26" i="11" s="1"/>
  <c r="W23" i="3"/>
  <c r="AF87" i="3"/>
  <c r="V87" i="3"/>
  <c r="U87" i="3"/>
  <c r="AB87" i="3"/>
  <c r="W87" i="3"/>
  <c r="AF41" i="3"/>
  <c r="Q44" i="11" s="1"/>
  <c r="V44" i="11" s="1"/>
  <c r="AB41" i="3"/>
  <c r="P44" i="11" s="1"/>
  <c r="U44" i="11" s="1"/>
  <c r="V41" i="3"/>
  <c r="O44" i="11" s="1"/>
  <c r="T44" i="11" s="1"/>
  <c r="U41" i="3"/>
  <c r="N44" i="11" s="1"/>
  <c r="S44" i="11" s="1"/>
  <c r="W41" i="3"/>
  <c r="AF105" i="3"/>
  <c r="AB105" i="3"/>
  <c r="V105" i="3"/>
  <c r="U105" i="3"/>
  <c r="W105" i="3"/>
  <c r="AF66" i="3"/>
  <c r="AB66" i="3"/>
  <c r="V66" i="3"/>
  <c r="U66" i="3"/>
  <c r="W66" i="3"/>
  <c r="AB27" i="3"/>
  <c r="P30" i="11" s="1"/>
  <c r="U30" i="11" s="1"/>
  <c r="V27" i="3"/>
  <c r="O30" i="11" s="1"/>
  <c r="T30" i="11" s="1"/>
  <c r="U27" i="3"/>
  <c r="N30" i="11" s="1"/>
  <c r="S30" i="11" s="1"/>
  <c r="AF27" i="3"/>
  <c r="Q30" i="11" s="1"/>
  <c r="V30" i="11" s="1"/>
  <c r="W27" i="3"/>
  <c r="AB91" i="3"/>
  <c r="V91" i="3"/>
  <c r="U91" i="3"/>
  <c r="AF91" i="3"/>
  <c r="W91" i="3"/>
  <c r="AB45" i="3"/>
  <c r="AF45" i="3"/>
  <c r="V45" i="3"/>
  <c r="U45" i="3"/>
  <c r="W45" i="3"/>
  <c r="AB6" i="3"/>
  <c r="P9" i="11" s="1"/>
  <c r="U9" i="11" s="1"/>
  <c r="AF6" i="3"/>
  <c r="Q9" i="11" s="1"/>
  <c r="V9" i="11" s="1"/>
  <c r="V6" i="3"/>
  <c r="O9" i="11" s="1"/>
  <c r="T9" i="11" s="1"/>
  <c r="U6" i="3"/>
  <c r="N9" i="11" s="1"/>
  <c r="S9" i="11" s="1"/>
  <c r="W6" i="3"/>
  <c r="AB70" i="3"/>
  <c r="AF70" i="3"/>
  <c r="V70" i="3"/>
  <c r="U70" i="3"/>
  <c r="W70" i="3"/>
  <c r="AF31" i="3"/>
  <c r="Q34" i="11" s="1"/>
  <c r="V34" i="11" s="1"/>
  <c r="AB31" i="3"/>
  <c r="P34" i="11" s="1"/>
  <c r="U34" i="11" s="1"/>
  <c r="V31" i="3"/>
  <c r="O34" i="11" s="1"/>
  <c r="T34" i="11" s="1"/>
  <c r="U31" i="3"/>
  <c r="N34" i="11" s="1"/>
  <c r="S34" i="11" s="1"/>
  <c r="W31" i="3"/>
  <c r="AF95" i="3"/>
  <c r="AB95" i="3"/>
  <c r="V95" i="3"/>
  <c r="U95" i="3"/>
  <c r="W95" i="3"/>
  <c r="AF108" i="3"/>
  <c r="V108" i="3"/>
  <c r="U108" i="3"/>
  <c r="AB108" i="3"/>
  <c r="W108" i="3"/>
  <c r="AF100" i="3"/>
  <c r="AB100" i="3"/>
  <c r="V100" i="3"/>
  <c r="U100" i="3"/>
  <c r="W100" i="3"/>
  <c r="AF76" i="3"/>
  <c r="V76" i="3"/>
  <c r="U76" i="3"/>
  <c r="AB76" i="3"/>
  <c r="W76" i="3"/>
  <c r="AF92" i="3"/>
  <c r="AB92" i="3"/>
  <c r="V92" i="3"/>
  <c r="U92" i="3"/>
  <c r="W92" i="3"/>
  <c r="AF104" i="3"/>
  <c r="V104" i="3"/>
  <c r="U104" i="3"/>
  <c r="AB104" i="3"/>
  <c r="W104" i="3"/>
  <c r="AF40" i="3"/>
  <c r="Q43" i="11" s="1"/>
  <c r="V43" i="11" s="1"/>
  <c r="V40" i="3"/>
  <c r="O43" i="11" s="1"/>
  <c r="T43" i="11" s="1"/>
  <c r="U40" i="3"/>
  <c r="N43" i="11" s="1"/>
  <c r="S43" i="11" s="1"/>
  <c r="AB40" i="3"/>
  <c r="P43" i="11" s="1"/>
  <c r="U43" i="11" s="1"/>
  <c r="W40" i="3"/>
  <c r="AB33" i="3"/>
  <c r="P36" i="11" s="1"/>
  <c r="U36" i="11" s="1"/>
  <c r="AF33" i="3"/>
  <c r="Q36" i="11" s="1"/>
  <c r="V36" i="11" s="1"/>
  <c r="U33" i="3"/>
  <c r="N36" i="11" s="1"/>
  <c r="S36" i="11" s="1"/>
  <c r="V33" i="3"/>
  <c r="O36" i="11" s="1"/>
  <c r="T36" i="11" s="1"/>
  <c r="W33" i="3"/>
  <c r="AB97" i="3"/>
  <c r="AF97" i="3"/>
  <c r="U97" i="3"/>
  <c r="V97" i="3"/>
  <c r="W97" i="3"/>
  <c r="AF58" i="3"/>
  <c r="AB58" i="3"/>
  <c r="V58" i="3"/>
  <c r="U58" i="3"/>
  <c r="W58" i="3"/>
  <c r="AF19" i="3"/>
  <c r="Q22" i="11" s="1"/>
  <c r="V22" i="11" s="1"/>
  <c r="V19" i="3"/>
  <c r="O22" i="11" s="1"/>
  <c r="T22" i="11" s="1"/>
  <c r="U19" i="3"/>
  <c r="N22" i="11" s="1"/>
  <c r="S22" i="11" s="1"/>
  <c r="AB19" i="3"/>
  <c r="P22" i="11" s="1"/>
  <c r="U22" i="11" s="1"/>
  <c r="W19" i="3"/>
  <c r="AF83" i="3"/>
  <c r="V83" i="3"/>
  <c r="U83" i="3"/>
  <c r="AB83" i="3"/>
  <c r="W83" i="3"/>
  <c r="AF53" i="3"/>
  <c r="AB53" i="3"/>
  <c r="V53" i="3"/>
  <c r="U53" i="3"/>
  <c r="W53" i="3"/>
  <c r="AF14" i="3"/>
  <c r="Q17" i="11" s="1"/>
  <c r="V17" i="11" s="1"/>
  <c r="AB14" i="3"/>
  <c r="P17" i="11" s="1"/>
  <c r="U17" i="11" s="1"/>
  <c r="U14" i="3"/>
  <c r="N17" i="11" s="1"/>
  <c r="S17" i="11" s="1"/>
  <c r="V14" i="3"/>
  <c r="O17" i="11" s="1"/>
  <c r="T17" i="11" s="1"/>
  <c r="W14" i="3"/>
  <c r="AF78" i="3"/>
  <c r="AB78" i="3"/>
  <c r="U78" i="3"/>
  <c r="V78" i="3"/>
  <c r="W78" i="3"/>
  <c r="AF39" i="3"/>
  <c r="Q42" i="11" s="1"/>
  <c r="V42" i="11" s="1"/>
  <c r="AB39" i="3"/>
  <c r="P42" i="11" s="1"/>
  <c r="U42" i="11" s="1"/>
  <c r="V39" i="3"/>
  <c r="O42" i="11" s="1"/>
  <c r="T42" i="11" s="1"/>
  <c r="U39" i="3"/>
  <c r="N42" i="11" s="1"/>
  <c r="S42" i="11" s="1"/>
  <c r="W39" i="3"/>
  <c r="AF103" i="3"/>
  <c r="AB103" i="3"/>
  <c r="V103" i="3"/>
  <c r="U103" i="3"/>
  <c r="W103" i="3"/>
  <c r="AF57" i="3"/>
  <c r="AB57" i="3"/>
  <c r="V57" i="3"/>
  <c r="U57" i="3"/>
  <c r="W57" i="3"/>
  <c r="AF18" i="3"/>
  <c r="Q21" i="11" s="1"/>
  <c r="V21" i="11" s="1"/>
  <c r="AB18" i="3"/>
  <c r="P21" i="11" s="1"/>
  <c r="U21" i="11" s="1"/>
  <c r="V18" i="3"/>
  <c r="O21" i="11" s="1"/>
  <c r="T21" i="11" s="1"/>
  <c r="U18" i="3"/>
  <c r="N21" i="11" s="1"/>
  <c r="S21" i="11" s="1"/>
  <c r="W18" i="3"/>
  <c r="AF82" i="3"/>
  <c r="AB82" i="3"/>
  <c r="V82" i="3"/>
  <c r="U82" i="3"/>
  <c r="W82" i="3"/>
  <c r="AB43" i="3"/>
  <c r="AF43" i="3"/>
  <c r="V43" i="3"/>
  <c r="U43" i="3"/>
  <c r="W43" i="3"/>
  <c r="AB107" i="3"/>
  <c r="AF107" i="3"/>
  <c r="V107" i="3"/>
  <c r="U107" i="3"/>
  <c r="W107" i="3"/>
  <c r="AB61" i="3"/>
  <c r="AF61" i="3"/>
  <c r="V61" i="3"/>
  <c r="U61" i="3"/>
  <c r="W61" i="3"/>
  <c r="AB22" i="3"/>
  <c r="P25" i="11" s="1"/>
  <c r="U25" i="11" s="1"/>
  <c r="AF22" i="3"/>
  <c r="Q25" i="11" s="1"/>
  <c r="V25" i="11" s="1"/>
  <c r="V22" i="3"/>
  <c r="O25" i="11" s="1"/>
  <c r="T25" i="11" s="1"/>
  <c r="U22" i="3"/>
  <c r="N25" i="11" s="1"/>
  <c r="S25" i="11" s="1"/>
  <c r="W22" i="3"/>
  <c r="AB86" i="3"/>
  <c r="AF86" i="3"/>
  <c r="V86" i="3"/>
  <c r="U86" i="3"/>
  <c r="W86" i="3"/>
  <c r="AF47" i="3"/>
  <c r="AB47" i="3"/>
  <c r="V47" i="3"/>
  <c r="U47" i="3"/>
  <c r="W47" i="3"/>
  <c r="AF84" i="3"/>
  <c r="AB84" i="3"/>
  <c r="V84" i="3"/>
  <c r="U84" i="3"/>
  <c r="W84" i="3"/>
  <c r="AF64" i="3"/>
  <c r="AB64" i="3"/>
  <c r="V64" i="3"/>
  <c r="U64" i="3"/>
  <c r="W64" i="3"/>
  <c r="AF60" i="3"/>
  <c r="AB60" i="3"/>
  <c r="V60" i="3"/>
  <c r="U60" i="3"/>
  <c r="W60" i="3"/>
  <c r="AF52" i="3"/>
  <c r="AB52" i="3"/>
  <c r="V52" i="3"/>
  <c r="U52" i="3"/>
  <c r="W52" i="3"/>
  <c r="AF68" i="3"/>
  <c r="AB68" i="3"/>
  <c r="V68" i="3"/>
  <c r="U68" i="3"/>
  <c r="W68" i="3"/>
  <c r="AF88" i="3"/>
  <c r="V88" i="3"/>
  <c r="U88" i="3"/>
  <c r="AB88" i="3"/>
  <c r="W88" i="3"/>
  <c r="AF24" i="3"/>
  <c r="Q27" i="11" s="1"/>
  <c r="V27" i="11" s="1"/>
  <c r="V24" i="3"/>
  <c r="O27" i="11" s="1"/>
  <c r="T27" i="11" s="1"/>
  <c r="U24" i="3"/>
  <c r="N27" i="11" s="1"/>
  <c r="S27" i="11" s="1"/>
  <c r="AB24" i="3"/>
  <c r="P27" i="11" s="1"/>
  <c r="U27" i="11" s="1"/>
  <c r="W24" i="3"/>
  <c r="AB49" i="3"/>
  <c r="AF49" i="3"/>
  <c r="U49" i="3"/>
  <c r="V49" i="3"/>
  <c r="W49" i="3"/>
  <c r="AF10" i="3"/>
  <c r="Q13" i="11" s="1"/>
  <c r="V13" i="11" s="1"/>
  <c r="AB10" i="3"/>
  <c r="P13" i="11" s="1"/>
  <c r="U13" i="11" s="1"/>
  <c r="V10" i="3"/>
  <c r="O13" i="11" s="1"/>
  <c r="T13" i="11" s="1"/>
  <c r="U10" i="3"/>
  <c r="N13" i="11" s="1"/>
  <c r="S13" i="11" s="1"/>
  <c r="W10" i="3"/>
  <c r="AF74" i="3"/>
  <c r="AB74" i="3"/>
  <c r="V74" i="3"/>
  <c r="U74" i="3"/>
  <c r="W74" i="3"/>
  <c r="AF35" i="3"/>
  <c r="Q38" i="11" s="1"/>
  <c r="V38" i="11" s="1"/>
  <c r="AB35" i="3"/>
  <c r="P38" i="11" s="1"/>
  <c r="U38" i="11" s="1"/>
  <c r="V35" i="3"/>
  <c r="O38" i="11" s="1"/>
  <c r="T38" i="11" s="1"/>
  <c r="U35" i="3"/>
  <c r="N38" i="11" s="1"/>
  <c r="S38" i="11" s="1"/>
  <c r="W35" i="3"/>
  <c r="AF99" i="3"/>
  <c r="AB99" i="3"/>
  <c r="V99" i="3"/>
  <c r="U99" i="3"/>
  <c r="W99" i="3"/>
  <c r="AF69" i="3"/>
  <c r="AB69" i="3"/>
  <c r="V69" i="3"/>
  <c r="U69" i="3"/>
  <c r="W69" i="3"/>
  <c r="AF30" i="3"/>
  <c r="Q33" i="11" s="1"/>
  <c r="V33" i="11" s="1"/>
  <c r="AB30" i="3"/>
  <c r="P33" i="11" s="1"/>
  <c r="U33" i="11" s="1"/>
  <c r="U30" i="3"/>
  <c r="N33" i="11" s="1"/>
  <c r="S33" i="11" s="1"/>
  <c r="V30" i="3"/>
  <c r="O33" i="11" s="1"/>
  <c r="T33" i="11" s="1"/>
  <c r="W30" i="3"/>
  <c r="AF94" i="3"/>
  <c r="AB94" i="3"/>
  <c r="U94" i="3"/>
  <c r="V94" i="3"/>
  <c r="W94" i="3"/>
  <c r="AF55" i="3"/>
  <c r="V55" i="3"/>
  <c r="U55" i="3"/>
  <c r="AB55" i="3"/>
  <c r="W55" i="3"/>
  <c r="AF9" i="3"/>
  <c r="Q12" i="11" s="1"/>
  <c r="V12" i="11" s="1"/>
  <c r="AB9" i="3"/>
  <c r="P12" i="11" s="1"/>
  <c r="U12" i="11" s="1"/>
  <c r="V9" i="3"/>
  <c r="O12" i="11" s="1"/>
  <c r="T12" i="11" s="1"/>
  <c r="U9" i="3"/>
  <c r="N12" i="11" s="1"/>
  <c r="S12" i="11" s="1"/>
  <c r="W9" i="3"/>
  <c r="AF73" i="3"/>
  <c r="AB73" i="3"/>
  <c r="V73" i="3"/>
  <c r="U73" i="3"/>
  <c r="W73" i="3"/>
  <c r="AF34" i="3"/>
  <c r="Q37" i="11" s="1"/>
  <c r="V37" i="11" s="1"/>
  <c r="V34" i="3"/>
  <c r="O37" i="11" s="1"/>
  <c r="T37" i="11" s="1"/>
  <c r="U34" i="3"/>
  <c r="N37" i="11" s="1"/>
  <c r="S37" i="11" s="1"/>
  <c r="AB34" i="3"/>
  <c r="P37" i="11" s="1"/>
  <c r="U37" i="11" s="1"/>
  <c r="W34" i="3"/>
  <c r="AF98" i="3"/>
  <c r="V98" i="3"/>
  <c r="U98" i="3"/>
  <c r="AB98" i="3"/>
  <c r="W98" i="3"/>
  <c r="AB59" i="3"/>
  <c r="AF59" i="3"/>
  <c r="V59" i="3"/>
  <c r="U59" i="3"/>
  <c r="W59" i="3"/>
  <c r="AB13" i="3"/>
  <c r="P16" i="11" s="1"/>
  <c r="U16" i="11" s="1"/>
  <c r="AF13" i="3"/>
  <c r="Q16" i="11" s="1"/>
  <c r="V16" i="11" s="1"/>
  <c r="V13" i="3"/>
  <c r="O16" i="11" s="1"/>
  <c r="T16" i="11" s="1"/>
  <c r="U13" i="3"/>
  <c r="N16" i="11" s="1"/>
  <c r="S16" i="11" s="1"/>
  <c r="W13" i="3"/>
  <c r="AB77" i="3"/>
  <c r="AF77" i="3"/>
  <c r="V77" i="3"/>
  <c r="U77" i="3"/>
  <c r="W77" i="3"/>
  <c r="AB38" i="3"/>
  <c r="P41" i="11" s="1"/>
  <c r="U41" i="11" s="1"/>
  <c r="AF38" i="3"/>
  <c r="Q41" i="11" s="1"/>
  <c r="V41" i="11" s="1"/>
  <c r="U38" i="3"/>
  <c r="N41" i="11" s="1"/>
  <c r="S41" i="11" s="1"/>
  <c r="V38" i="3"/>
  <c r="O41" i="11" s="1"/>
  <c r="T41" i="11" s="1"/>
  <c r="W38" i="3"/>
  <c r="AB102" i="3"/>
  <c r="AF102" i="3"/>
  <c r="V102" i="3"/>
  <c r="U102" i="3"/>
  <c r="W102" i="3"/>
  <c r="AF63" i="3"/>
  <c r="AB63" i="3"/>
  <c r="V63" i="3"/>
  <c r="U63" i="3"/>
  <c r="W63" i="3"/>
  <c r="AF44" i="3"/>
  <c r="V44" i="3"/>
  <c r="U44" i="3"/>
  <c r="AB44" i="3"/>
  <c r="W44" i="3"/>
  <c r="AF20" i="3"/>
  <c r="Q23" i="11" s="1"/>
  <c r="V23" i="11" s="1"/>
  <c r="AB20" i="3"/>
  <c r="P23" i="11" s="1"/>
  <c r="U23" i="11" s="1"/>
  <c r="V20" i="3"/>
  <c r="O23" i="11" s="1"/>
  <c r="T23" i="11" s="1"/>
  <c r="U20" i="3"/>
  <c r="N23" i="11" s="1"/>
  <c r="S23" i="11" s="1"/>
  <c r="W20" i="3"/>
  <c r="AF16" i="3"/>
  <c r="Q19" i="11" s="1"/>
  <c r="V19" i="11" s="1"/>
  <c r="AB16" i="3"/>
  <c r="P19" i="11" s="1"/>
  <c r="U19" i="11" s="1"/>
  <c r="V16" i="3"/>
  <c r="O19" i="11" s="1"/>
  <c r="T19" i="11" s="1"/>
  <c r="U16" i="3"/>
  <c r="N19" i="11" s="1"/>
  <c r="S19" i="11" s="1"/>
  <c r="W16" i="3"/>
  <c r="AF32" i="3"/>
  <c r="Q35" i="11" s="1"/>
  <c r="V35" i="11" s="1"/>
  <c r="AB32" i="3"/>
  <c r="P35" i="11" s="1"/>
  <c r="U35" i="11" s="1"/>
  <c r="V32" i="3"/>
  <c r="O35" i="11" s="1"/>
  <c r="T35" i="11" s="1"/>
  <c r="U32" i="3"/>
  <c r="N35" i="11" s="1"/>
  <c r="S35" i="11" s="1"/>
  <c r="W32" i="3"/>
  <c r="AF48" i="3"/>
  <c r="AB48" i="3"/>
  <c r="V48" i="3"/>
  <c r="U48" i="3"/>
  <c r="W48" i="3"/>
  <c r="AF72" i="3"/>
  <c r="V72" i="3"/>
  <c r="U72" i="3"/>
  <c r="AB72" i="3"/>
  <c r="W72" i="3"/>
  <c r="AF8" i="3"/>
  <c r="V8" i="3"/>
  <c r="O11" i="11" s="1"/>
  <c r="T11" i="11" s="1"/>
  <c r="U8" i="3"/>
  <c r="N11" i="11" s="1"/>
  <c r="S11" i="11" s="1"/>
  <c r="AB8" i="3"/>
  <c r="W8" i="3"/>
  <c r="AB65" i="3"/>
  <c r="AF65" i="3"/>
  <c r="U65" i="3"/>
  <c r="V65" i="3"/>
  <c r="W65" i="3"/>
  <c r="AF26" i="3"/>
  <c r="Q29" i="11" s="1"/>
  <c r="V29" i="11" s="1"/>
  <c r="AB26" i="3"/>
  <c r="P29" i="11" s="1"/>
  <c r="U29" i="11" s="1"/>
  <c r="V26" i="3"/>
  <c r="O29" i="11" s="1"/>
  <c r="T29" i="11" s="1"/>
  <c r="U26" i="3"/>
  <c r="N29" i="11" s="1"/>
  <c r="S29" i="11" s="1"/>
  <c r="W26" i="3"/>
  <c r="AF90" i="3"/>
  <c r="AB90" i="3"/>
  <c r="V90" i="3"/>
  <c r="U90" i="3"/>
  <c r="W90" i="3"/>
  <c r="AF51" i="3"/>
  <c r="V51" i="3"/>
  <c r="U51" i="3"/>
  <c r="AB51" i="3"/>
  <c r="W51" i="3"/>
  <c r="AF21" i="3"/>
  <c r="Q24" i="11" s="1"/>
  <c r="V24" i="11" s="1"/>
  <c r="AB21" i="3"/>
  <c r="P24" i="11" s="1"/>
  <c r="U24" i="11" s="1"/>
  <c r="V21" i="3"/>
  <c r="O24" i="11" s="1"/>
  <c r="T24" i="11" s="1"/>
  <c r="U21" i="3"/>
  <c r="N24" i="11" s="1"/>
  <c r="S24" i="11" s="1"/>
  <c r="W21" i="3"/>
  <c r="AF85" i="3"/>
  <c r="AB85" i="3"/>
  <c r="V85" i="3"/>
  <c r="U85" i="3"/>
  <c r="W85" i="3"/>
  <c r="AF46" i="3"/>
  <c r="AB46" i="3"/>
  <c r="U46" i="3"/>
  <c r="V46" i="3"/>
  <c r="W46" i="3"/>
  <c r="AB7" i="3"/>
  <c r="P10" i="11" s="1"/>
  <c r="U10" i="11" s="1"/>
  <c r="V7" i="3"/>
  <c r="O10" i="11" s="1"/>
  <c r="T10" i="11" s="1"/>
  <c r="U7" i="3"/>
  <c r="N10" i="11" s="1"/>
  <c r="S10" i="11" s="1"/>
  <c r="AF7" i="3"/>
  <c r="Q10" i="11" s="1"/>
  <c r="V10" i="11" s="1"/>
  <c r="W7" i="3"/>
  <c r="AB71" i="3"/>
  <c r="V71" i="3"/>
  <c r="U71" i="3"/>
  <c r="AF71" i="3"/>
  <c r="W71" i="3"/>
  <c r="AF25" i="3"/>
  <c r="Q28" i="11" s="1"/>
  <c r="V28" i="11" s="1"/>
  <c r="AB25" i="3"/>
  <c r="P28" i="11" s="1"/>
  <c r="U28" i="11" s="1"/>
  <c r="V25" i="3"/>
  <c r="O28" i="11" s="1"/>
  <c r="T28" i="11" s="1"/>
  <c r="U25" i="3"/>
  <c r="N28" i="11" s="1"/>
  <c r="S28" i="11" s="1"/>
  <c r="W25" i="3"/>
  <c r="AF89" i="3"/>
  <c r="AB89" i="3"/>
  <c r="V89" i="3"/>
  <c r="U89" i="3"/>
  <c r="W89" i="3"/>
  <c r="AB50" i="3"/>
  <c r="AF50" i="3"/>
  <c r="V50" i="3"/>
  <c r="U50" i="3"/>
  <c r="W50" i="3"/>
  <c r="AB11" i="3"/>
  <c r="P14" i="11" s="1"/>
  <c r="U14" i="11" s="1"/>
  <c r="AF11" i="3"/>
  <c r="Q14" i="11" s="1"/>
  <c r="V14" i="11" s="1"/>
  <c r="V11" i="3"/>
  <c r="O14" i="11" s="1"/>
  <c r="T14" i="11" s="1"/>
  <c r="U11" i="3"/>
  <c r="N14" i="11" s="1"/>
  <c r="S14" i="11" s="1"/>
  <c r="W11" i="3"/>
  <c r="AB75" i="3"/>
  <c r="AF75" i="3"/>
  <c r="V75" i="3"/>
  <c r="U75" i="3"/>
  <c r="W75" i="3"/>
  <c r="AB29" i="3"/>
  <c r="P32" i="11" s="1"/>
  <c r="U32" i="11" s="1"/>
  <c r="V29" i="3"/>
  <c r="O32" i="11" s="1"/>
  <c r="T32" i="11" s="1"/>
  <c r="U29" i="3"/>
  <c r="N32" i="11" s="1"/>
  <c r="S32" i="11" s="1"/>
  <c r="AF29" i="3"/>
  <c r="Q32" i="11" s="1"/>
  <c r="V32" i="11" s="1"/>
  <c r="W29" i="3"/>
  <c r="AB93" i="3"/>
  <c r="AF93" i="3"/>
  <c r="V93" i="3"/>
  <c r="U93" i="3"/>
  <c r="W93" i="3"/>
  <c r="AB54" i="3"/>
  <c r="AF54" i="3"/>
  <c r="V54" i="3"/>
  <c r="U54" i="3"/>
  <c r="W54" i="3"/>
  <c r="AF15" i="3"/>
  <c r="Q18" i="11" s="1"/>
  <c r="V18" i="11" s="1"/>
  <c r="AB15" i="3"/>
  <c r="P18" i="11" s="1"/>
  <c r="U18" i="11" s="1"/>
  <c r="V15" i="3"/>
  <c r="O18" i="11" s="1"/>
  <c r="T18" i="11" s="1"/>
  <c r="U15" i="3"/>
  <c r="N18" i="11" s="1"/>
  <c r="S18" i="11" s="1"/>
  <c r="W15" i="3"/>
  <c r="AF79" i="3"/>
  <c r="AB79" i="3"/>
  <c r="V79" i="3"/>
  <c r="U79" i="3"/>
  <c r="W79" i="3"/>
  <c r="AF36" i="3"/>
  <c r="Q39" i="11" s="1"/>
  <c r="V39" i="11" s="1"/>
  <c r="AB36" i="3"/>
  <c r="P39" i="11" s="1"/>
  <c r="U39" i="11" s="1"/>
  <c r="V36" i="3"/>
  <c r="O39" i="11" s="1"/>
  <c r="T39" i="11" s="1"/>
  <c r="U36" i="3"/>
  <c r="N39" i="11" s="1"/>
  <c r="S39" i="11" s="1"/>
  <c r="W36" i="3"/>
  <c r="AF80" i="3"/>
  <c r="AB80" i="3"/>
  <c r="V80" i="3"/>
  <c r="U80" i="3"/>
  <c r="W80" i="3"/>
  <c r="AF96" i="3"/>
  <c r="AB96" i="3"/>
  <c r="V96" i="3"/>
  <c r="U96" i="3"/>
  <c r="W96" i="3"/>
  <c r="AF12" i="3"/>
  <c r="Q15" i="11" s="1"/>
  <c r="V15" i="11" s="1"/>
  <c r="V12" i="3"/>
  <c r="O15" i="11" s="1"/>
  <c r="T15" i="11" s="1"/>
  <c r="U12" i="3"/>
  <c r="N15" i="11" s="1"/>
  <c r="S15" i="11" s="1"/>
  <c r="AB12" i="3"/>
  <c r="P15" i="11" s="1"/>
  <c r="U15" i="11" s="1"/>
  <c r="W12" i="3"/>
  <c r="AF28" i="3"/>
  <c r="Q31" i="11" s="1"/>
  <c r="V31" i="11" s="1"/>
  <c r="AB28" i="3"/>
  <c r="P31" i="11" s="1"/>
  <c r="U31" i="11" s="1"/>
  <c r="V28" i="3"/>
  <c r="O31" i="11" s="1"/>
  <c r="T31" i="11" s="1"/>
  <c r="U28" i="3"/>
  <c r="N31" i="11" s="1"/>
  <c r="S31" i="11" s="1"/>
  <c r="W28" i="3"/>
  <c r="AF56" i="3"/>
  <c r="V56" i="3"/>
  <c r="U56" i="3"/>
  <c r="AB56" i="3"/>
  <c r="W56" i="3"/>
  <c r="T109" i="3"/>
  <c r="G53" i="13" s="1"/>
  <c r="U5" i="3"/>
  <c r="AF5" i="3"/>
  <c r="Q8" i="11" s="1"/>
  <c r="AB5" i="3"/>
  <c r="P8" i="11" s="1"/>
  <c r="V5" i="3"/>
  <c r="Y5" i="3" s="1"/>
  <c r="Y96" i="3" l="1"/>
  <c r="O99" i="11"/>
  <c r="T99" i="11" s="1"/>
  <c r="X80" i="3"/>
  <c r="N83" i="11"/>
  <c r="S83" i="11" s="1"/>
  <c r="X54" i="3"/>
  <c r="N57" i="11"/>
  <c r="S57" i="11" s="1"/>
  <c r="Y75" i="3"/>
  <c r="O78" i="11"/>
  <c r="T78" i="11" s="1"/>
  <c r="Y85" i="3"/>
  <c r="O88" i="11"/>
  <c r="T88" i="11" s="1"/>
  <c r="Y65" i="3"/>
  <c r="O68" i="11"/>
  <c r="T68" i="11" s="1"/>
  <c r="Y72" i="3"/>
  <c r="O75" i="11"/>
  <c r="T75" i="11" s="1"/>
  <c r="Y48" i="3"/>
  <c r="O51" i="11"/>
  <c r="T51" i="11" s="1"/>
  <c r="X44" i="3"/>
  <c r="N47" i="11"/>
  <c r="S47" i="11" s="1"/>
  <c r="X63" i="3"/>
  <c r="N66" i="11"/>
  <c r="S66" i="11" s="1"/>
  <c r="Y77" i="3"/>
  <c r="O80" i="11"/>
  <c r="T80" i="11" s="1"/>
  <c r="Y98" i="3"/>
  <c r="O101" i="11"/>
  <c r="T101" i="11" s="1"/>
  <c r="X73" i="3"/>
  <c r="N76" i="11"/>
  <c r="S76" i="11" s="1"/>
  <c r="Y55" i="3"/>
  <c r="O58" i="11"/>
  <c r="T58" i="11" s="1"/>
  <c r="X94" i="3"/>
  <c r="N97" i="11"/>
  <c r="S97" i="11" s="1"/>
  <c r="X74" i="3"/>
  <c r="N77" i="11"/>
  <c r="S77" i="11" s="1"/>
  <c r="Y60" i="3"/>
  <c r="O63" i="11"/>
  <c r="T63" i="11" s="1"/>
  <c r="X64" i="3"/>
  <c r="N67" i="11"/>
  <c r="S67" i="11" s="1"/>
  <c r="Y86" i="3"/>
  <c r="O89" i="11"/>
  <c r="T89" i="11" s="1"/>
  <c r="Y43" i="3"/>
  <c r="O46" i="11"/>
  <c r="T46" i="11" s="1"/>
  <c r="X82" i="3"/>
  <c r="N85" i="11"/>
  <c r="S85" i="11" s="1"/>
  <c r="Y103" i="3"/>
  <c r="O106" i="11"/>
  <c r="T106" i="11" s="1"/>
  <c r="Y53" i="3"/>
  <c r="O56" i="11"/>
  <c r="T56" i="11" s="1"/>
  <c r="X97" i="3"/>
  <c r="N100" i="11"/>
  <c r="S100" i="11" s="1"/>
  <c r="Y104" i="3"/>
  <c r="O107" i="11"/>
  <c r="T107" i="11" s="1"/>
  <c r="Y92" i="3"/>
  <c r="O95" i="11"/>
  <c r="T95" i="11" s="1"/>
  <c r="X101" i="3"/>
  <c r="N104" i="11"/>
  <c r="S104" i="11" s="1"/>
  <c r="Y106" i="3"/>
  <c r="O109" i="11"/>
  <c r="T109" i="11" s="1"/>
  <c r="N8" i="11"/>
  <c r="X5" i="3"/>
  <c r="X93" i="3"/>
  <c r="N96" i="11"/>
  <c r="S96" i="11" s="1"/>
  <c r="X71" i="3"/>
  <c r="N74" i="11"/>
  <c r="S74" i="11" s="1"/>
  <c r="X65" i="3"/>
  <c r="N68" i="11"/>
  <c r="S68" i="11" s="1"/>
  <c r="Y63" i="3"/>
  <c r="O66" i="11"/>
  <c r="T66" i="11" s="1"/>
  <c r="X59" i="3"/>
  <c r="N62" i="11"/>
  <c r="S62" i="11" s="1"/>
  <c r="Y74" i="3"/>
  <c r="O77" i="11"/>
  <c r="T77" i="11" s="1"/>
  <c r="X88" i="3"/>
  <c r="N91" i="11"/>
  <c r="S91" i="11" s="1"/>
  <c r="X84" i="3"/>
  <c r="N87" i="11"/>
  <c r="S87" i="11" s="1"/>
  <c r="X61" i="3"/>
  <c r="N64" i="11"/>
  <c r="S64" i="11" s="1"/>
  <c r="X76" i="3"/>
  <c r="N79" i="11"/>
  <c r="S79" i="11" s="1"/>
  <c r="X70" i="3"/>
  <c r="N73" i="11"/>
  <c r="S73" i="11" s="1"/>
  <c r="X91" i="3"/>
  <c r="N94" i="11"/>
  <c r="S94" i="11" s="1"/>
  <c r="Y101" i="3"/>
  <c r="O104" i="11"/>
  <c r="T104" i="11" s="1"/>
  <c r="Y81" i="3"/>
  <c r="O84" i="11"/>
  <c r="T84" i="11" s="1"/>
  <c r="O8" i="11"/>
  <c r="Y56" i="3"/>
  <c r="O59" i="11"/>
  <c r="T59" i="11" s="1"/>
  <c r="X79" i="3"/>
  <c r="N82" i="11"/>
  <c r="S82" i="11" s="1"/>
  <c r="Y93" i="3"/>
  <c r="O96" i="11"/>
  <c r="T96" i="11" s="1"/>
  <c r="Y50" i="3"/>
  <c r="O53" i="11"/>
  <c r="T53" i="11" s="1"/>
  <c r="X89" i="3"/>
  <c r="N92" i="11"/>
  <c r="S92" i="11" s="1"/>
  <c r="Y71" i="3"/>
  <c r="O74" i="11"/>
  <c r="T74" i="11" s="1"/>
  <c r="Y46" i="3"/>
  <c r="O49" i="11"/>
  <c r="T49" i="11" s="1"/>
  <c r="X51" i="3"/>
  <c r="N54" i="11"/>
  <c r="S54" i="11" s="1"/>
  <c r="X90" i="3"/>
  <c r="N93" i="11"/>
  <c r="S93" i="11" s="1"/>
  <c r="Y102" i="3"/>
  <c r="O105" i="11"/>
  <c r="T105" i="11" s="1"/>
  <c r="Y59" i="3"/>
  <c r="O62" i="11"/>
  <c r="T62" i="11" s="1"/>
  <c r="Y69" i="3"/>
  <c r="O72" i="11"/>
  <c r="T72" i="11" s="1"/>
  <c r="X99" i="3"/>
  <c r="N102" i="11"/>
  <c r="S102" i="11" s="1"/>
  <c r="Y49" i="3"/>
  <c r="O52" i="11"/>
  <c r="T52" i="11" s="1"/>
  <c r="Y88" i="3"/>
  <c r="O91" i="11"/>
  <c r="T91" i="11" s="1"/>
  <c r="Y68" i="3"/>
  <c r="O71" i="11"/>
  <c r="T71" i="11" s="1"/>
  <c r="X52" i="3"/>
  <c r="N55" i="11"/>
  <c r="S55" i="11" s="1"/>
  <c r="Y84" i="3"/>
  <c r="O87" i="11"/>
  <c r="T87" i="11" s="1"/>
  <c r="X47" i="3"/>
  <c r="N50" i="11"/>
  <c r="S50" i="11" s="1"/>
  <c r="Y61" i="3"/>
  <c r="O64" i="11"/>
  <c r="T64" i="11" s="1"/>
  <c r="X107" i="3"/>
  <c r="N110" i="11"/>
  <c r="S110" i="11" s="1"/>
  <c r="X57" i="3"/>
  <c r="N60" i="11"/>
  <c r="S60" i="11" s="1"/>
  <c r="X78" i="3"/>
  <c r="N81" i="11"/>
  <c r="S81" i="11" s="1"/>
  <c r="Y83" i="3"/>
  <c r="O86" i="11"/>
  <c r="T86" i="11" s="1"/>
  <c r="X58" i="3"/>
  <c r="N61" i="11"/>
  <c r="S61" i="11" s="1"/>
  <c r="Y76" i="3"/>
  <c r="O79" i="11"/>
  <c r="T79" i="11" s="1"/>
  <c r="Y100" i="3"/>
  <c r="O103" i="11"/>
  <c r="T103" i="11" s="1"/>
  <c r="Y70" i="3"/>
  <c r="O73" i="11"/>
  <c r="T73" i="11" s="1"/>
  <c r="Y91" i="3"/>
  <c r="O94" i="11"/>
  <c r="T94" i="11" s="1"/>
  <c r="X66" i="3"/>
  <c r="N69" i="11"/>
  <c r="S69" i="11" s="1"/>
  <c r="X87" i="3"/>
  <c r="N90" i="11"/>
  <c r="S90" i="11" s="1"/>
  <c r="X67" i="3"/>
  <c r="N70" i="11"/>
  <c r="S70" i="11" s="1"/>
  <c r="X81" i="3"/>
  <c r="N84" i="11"/>
  <c r="S84" i="11" s="1"/>
  <c r="Y108" i="3"/>
  <c r="O111" i="11"/>
  <c r="T111" i="11" s="1"/>
  <c r="Y95" i="3"/>
  <c r="O98" i="11"/>
  <c r="T98" i="11" s="1"/>
  <c r="Y45" i="3"/>
  <c r="O48" i="11"/>
  <c r="T48" i="11" s="1"/>
  <c r="Y105" i="3"/>
  <c r="O108" i="11"/>
  <c r="T108" i="11" s="1"/>
  <c r="X62" i="3"/>
  <c r="N65" i="11"/>
  <c r="S65" i="11" s="1"/>
  <c r="X42" i="3"/>
  <c r="N45" i="11"/>
  <c r="S45" i="11" s="1"/>
  <c r="X56" i="3"/>
  <c r="N59" i="11"/>
  <c r="S59" i="11" s="1"/>
  <c r="Y80" i="3"/>
  <c r="O83" i="11"/>
  <c r="T83" i="11" s="1"/>
  <c r="Y54" i="3"/>
  <c r="O57" i="11"/>
  <c r="T57" i="11" s="1"/>
  <c r="X50" i="3"/>
  <c r="N53" i="11"/>
  <c r="S53" i="11" s="1"/>
  <c r="Y44" i="3"/>
  <c r="O47" i="11"/>
  <c r="T47" i="11" s="1"/>
  <c r="X102" i="3"/>
  <c r="N105" i="11"/>
  <c r="S105" i="11" s="1"/>
  <c r="Y73" i="3"/>
  <c r="O76" i="11"/>
  <c r="T76" i="11" s="1"/>
  <c r="X69" i="3"/>
  <c r="N72" i="11"/>
  <c r="S72" i="11" s="1"/>
  <c r="X68" i="3"/>
  <c r="N71" i="11"/>
  <c r="S71" i="11" s="1"/>
  <c r="Y64" i="3"/>
  <c r="O67" i="11"/>
  <c r="T67" i="11" s="1"/>
  <c r="Y82" i="3"/>
  <c r="O85" i="11"/>
  <c r="T85" i="11" s="1"/>
  <c r="Y78" i="3"/>
  <c r="O81" i="11"/>
  <c r="T81" i="11" s="1"/>
  <c r="X83" i="3"/>
  <c r="N86" i="11"/>
  <c r="S86" i="11" s="1"/>
  <c r="X100" i="3"/>
  <c r="N103" i="11"/>
  <c r="S103" i="11" s="1"/>
  <c r="Y42" i="3"/>
  <c r="O45" i="11"/>
  <c r="T45" i="11" s="1"/>
  <c r="X96" i="3"/>
  <c r="N99" i="11"/>
  <c r="S99" i="11" s="1"/>
  <c r="Y79" i="3"/>
  <c r="O82" i="11"/>
  <c r="T82" i="11" s="1"/>
  <c r="X75" i="3"/>
  <c r="N78" i="11"/>
  <c r="S78" i="11" s="1"/>
  <c r="Y89" i="3"/>
  <c r="O92" i="11"/>
  <c r="T92" i="11" s="1"/>
  <c r="X46" i="3"/>
  <c r="N49" i="11"/>
  <c r="S49" i="11" s="1"/>
  <c r="X85" i="3"/>
  <c r="N88" i="11"/>
  <c r="S88" i="11" s="1"/>
  <c r="Y51" i="3"/>
  <c r="O54" i="11"/>
  <c r="T54" i="11" s="1"/>
  <c r="Y90" i="3"/>
  <c r="O93" i="11"/>
  <c r="T93" i="11" s="1"/>
  <c r="X72" i="3"/>
  <c r="N75" i="11"/>
  <c r="S75" i="11" s="1"/>
  <c r="X48" i="3"/>
  <c r="N51" i="11"/>
  <c r="S51" i="11" s="1"/>
  <c r="X77" i="3"/>
  <c r="N80" i="11"/>
  <c r="S80" i="11" s="1"/>
  <c r="X98" i="3"/>
  <c r="N101" i="11"/>
  <c r="S101" i="11" s="1"/>
  <c r="X55" i="3"/>
  <c r="N58" i="11"/>
  <c r="S58" i="11" s="1"/>
  <c r="Y94" i="3"/>
  <c r="O97" i="11"/>
  <c r="T97" i="11" s="1"/>
  <c r="Y99" i="3"/>
  <c r="O102" i="11"/>
  <c r="T102" i="11" s="1"/>
  <c r="X49" i="3"/>
  <c r="N52" i="11"/>
  <c r="S52" i="11" s="1"/>
  <c r="Y52" i="3"/>
  <c r="O55" i="11"/>
  <c r="T55" i="11" s="1"/>
  <c r="X60" i="3"/>
  <c r="N63" i="11"/>
  <c r="S63" i="11" s="1"/>
  <c r="Y47" i="3"/>
  <c r="O50" i="11"/>
  <c r="T50" i="11" s="1"/>
  <c r="X86" i="3"/>
  <c r="N89" i="11"/>
  <c r="S89" i="11" s="1"/>
  <c r="Y107" i="3"/>
  <c r="O110" i="11"/>
  <c r="T110" i="11" s="1"/>
  <c r="X43" i="3"/>
  <c r="N46" i="11"/>
  <c r="S46" i="11" s="1"/>
  <c r="Y57" i="3"/>
  <c r="O60" i="11"/>
  <c r="T60" i="11" s="1"/>
  <c r="X103" i="3"/>
  <c r="N106" i="11"/>
  <c r="S106" i="11" s="1"/>
  <c r="X53" i="3"/>
  <c r="N56" i="11"/>
  <c r="S56" i="11" s="1"/>
  <c r="Y58" i="3"/>
  <c r="O61" i="11"/>
  <c r="T61" i="11" s="1"/>
  <c r="Y97" i="3"/>
  <c r="O100" i="11"/>
  <c r="T100" i="11" s="1"/>
  <c r="X104" i="3"/>
  <c r="N107" i="11"/>
  <c r="S107" i="11" s="1"/>
  <c r="X92" i="3"/>
  <c r="N95" i="11"/>
  <c r="S95" i="11" s="1"/>
  <c r="X108" i="3"/>
  <c r="N111" i="11"/>
  <c r="S111" i="11" s="1"/>
  <c r="X95" i="3"/>
  <c r="N98" i="11"/>
  <c r="S98" i="11" s="1"/>
  <c r="X45" i="3"/>
  <c r="N48" i="11"/>
  <c r="S48" i="11" s="1"/>
  <c r="Y66" i="3"/>
  <c r="O69" i="11"/>
  <c r="T69" i="11" s="1"/>
  <c r="X105" i="3"/>
  <c r="N108" i="11"/>
  <c r="S108" i="11" s="1"/>
  <c r="Y87" i="3"/>
  <c r="O90" i="11"/>
  <c r="T90" i="11" s="1"/>
  <c r="Y62" i="3"/>
  <c r="O65" i="11"/>
  <c r="T65" i="11" s="1"/>
  <c r="Y67" i="3"/>
  <c r="O70" i="11"/>
  <c r="T70" i="11" s="1"/>
  <c r="X106" i="3"/>
  <c r="N109" i="11"/>
  <c r="S109" i="11" s="1"/>
  <c r="M112" i="11"/>
  <c r="D22" i="8" s="1"/>
  <c r="R8" i="11"/>
  <c r="R112" i="11" s="1"/>
  <c r="D19" i="8" s="1"/>
  <c r="D23" i="8" s="1"/>
  <c r="AG96" i="3"/>
  <c r="Q99" i="11"/>
  <c r="V99" i="11" s="1"/>
  <c r="AG65" i="3"/>
  <c r="Q68" i="11"/>
  <c r="V68" i="11" s="1"/>
  <c r="AC72" i="3"/>
  <c r="P75" i="11"/>
  <c r="U75" i="11" s="1"/>
  <c r="AG48" i="3"/>
  <c r="Q51" i="11"/>
  <c r="V51" i="11" s="1"/>
  <c r="AG44" i="3"/>
  <c r="Q47" i="11"/>
  <c r="V47" i="11" s="1"/>
  <c r="AC77" i="3"/>
  <c r="P80" i="11"/>
  <c r="U80" i="11" s="1"/>
  <c r="AC55" i="3"/>
  <c r="P58" i="11"/>
  <c r="U58" i="11" s="1"/>
  <c r="AC74" i="3"/>
  <c r="P77" i="11"/>
  <c r="U77" i="11" s="1"/>
  <c r="AG60" i="3"/>
  <c r="Q63" i="11"/>
  <c r="V63" i="11" s="1"/>
  <c r="AC82" i="3"/>
  <c r="P85" i="11"/>
  <c r="U85" i="11" s="1"/>
  <c r="AG103" i="3"/>
  <c r="Q106" i="11"/>
  <c r="V106" i="11" s="1"/>
  <c r="AG53" i="3"/>
  <c r="Q56" i="11"/>
  <c r="V56" i="11" s="1"/>
  <c r="AC97" i="3"/>
  <c r="P100" i="11"/>
  <c r="U100" i="11" s="1"/>
  <c r="AC104" i="3"/>
  <c r="P107" i="11"/>
  <c r="U107" i="11" s="1"/>
  <c r="AC45" i="3"/>
  <c r="P48" i="11"/>
  <c r="U48" i="11" s="1"/>
  <c r="AG62" i="3"/>
  <c r="Q65" i="11"/>
  <c r="V65" i="11" s="1"/>
  <c r="AC42" i="3"/>
  <c r="P45" i="11"/>
  <c r="U45" i="11" s="1"/>
  <c r="U8" i="11"/>
  <c r="AG56" i="3"/>
  <c r="Q59" i="11"/>
  <c r="V59" i="11" s="1"/>
  <c r="AG93" i="3"/>
  <c r="Q96" i="11"/>
  <c r="V96" i="11" s="1"/>
  <c r="AG50" i="3"/>
  <c r="Q53" i="11"/>
  <c r="V53" i="11" s="1"/>
  <c r="AC44" i="3"/>
  <c r="P47" i="11"/>
  <c r="U47" i="11" s="1"/>
  <c r="AG102" i="3"/>
  <c r="Q105" i="11"/>
  <c r="V105" i="11" s="1"/>
  <c r="AC69" i="3"/>
  <c r="P72" i="11"/>
  <c r="U72" i="11" s="1"/>
  <c r="AG74" i="3"/>
  <c r="Q77" i="11"/>
  <c r="V77" i="11" s="1"/>
  <c r="AC68" i="3"/>
  <c r="P71" i="11"/>
  <c r="U71" i="11" s="1"/>
  <c r="AC84" i="3"/>
  <c r="P87" i="11"/>
  <c r="U87" i="11" s="1"/>
  <c r="AG61" i="3"/>
  <c r="Q64" i="11"/>
  <c r="V64" i="11" s="1"/>
  <c r="AC78" i="3"/>
  <c r="P81" i="11"/>
  <c r="U81" i="11" s="1"/>
  <c r="AG83" i="3"/>
  <c r="Q86" i="11"/>
  <c r="V86" i="11" s="1"/>
  <c r="AG76" i="3"/>
  <c r="Q79" i="11"/>
  <c r="V79" i="11" s="1"/>
  <c r="AC100" i="3"/>
  <c r="P103" i="11"/>
  <c r="U103" i="11" s="1"/>
  <c r="AG70" i="3"/>
  <c r="Q73" i="11"/>
  <c r="V73" i="11" s="1"/>
  <c r="AC91" i="3"/>
  <c r="P94" i="11"/>
  <c r="U94" i="11" s="1"/>
  <c r="AG101" i="3"/>
  <c r="Q104" i="11"/>
  <c r="V104" i="11" s="1"/>
  <c r="AG42" i="3"/>
  <c r="Q45" i="11"/>
  <c r="V45" i="11" s="1"/>
  <c r="V8" i="11"/>
  <c r="AC56" i="3"/>
  <c r="P59" i="11"/>
  <c r="U59" i="11" s="1"/>
  <c r="AC79" i="3"/>
  <c r="P82" i="11"/>
  <c r="U82" i="11" s="1"/>
  <c r="AC93" i="3"/>
  <c r="P96" i="11"/>
  <c r="U96" i="11" s="1"/>
  <c r="AC50" i="3"/>
  <c r="P53" i="11"/>
  <c r="U53" i="11" s="1"/>
  <c r="AC89" i="3"/>
  <c r="P92" i="11"/>
  <c r="U92" i="11" s="1"/>
  <c r="AG71" i="3"/>
  <c r="Q74" i="11"/>
  <c r="V74" i="11" s="1"/>
  <c r="AC46" i="3"/>
  <c r="P49" i="11"/>
  <c r="U49" i="11" s="1"/>
  <c r="AG51" i="3"/>
  <c r="Q54" i="11"/>
  <c r="V54" i="11" s="1"/>
  <c r="AC90" i="3"/>
  <c r="P93" i="11"/>
  <c r="U93" i="11" s="1"/>
  <c r="Q11" i="11"/>
  <c r="V11" i="11" s="1"/>
  <c r="AG8" i="3"/>
  <c r="AC102" i="3"/>
  <c r="P105" i="11"/>
  <c r="U105" i="11" s="1"/>
  <c r="AC59" i="3"/>
  <c r="P62" i="11"/>
  <c r="U62" i="11" s="1"/>
  <c r="AG69" i="3"/>
  <c r="Q72" i="11"/>
  <c r="V72" i="11" s="1"/>
  <c r="AC99" i="3"/>
  <c r="P102" i="11"/>
  <c r="U102" i="11" s="1"/>
  <c r="AG49" i="3"/>
  <c r="Q52" i="11"/>
  <c r="V52" i="11" s="1"/>
  <c r="AC88" i="3"/>
  <c r="P91" i="11"/>
  <c r="U91" i="11" s="1"/>
  <c r="AG68" i="3"/>
  <c r="Q71" i="11"/>
  <c r="V71" i="11" s="1"/>
  <c r="AC52" i="3"/>
  <c r="P55" i="11"/>
  <c r="U55" i="11" s="1"/>
  <c r="AG84" i="3"/>
  <c r="Q87" i="11"/>
  <c r="V87" i="11" s="1"/>
  <c r="AC47" i="3"/>
  <c r="P50" i="11"/>
  <c r="U50" i="11" s="1"/>
  <c r="AC61" i="3"/>
  <c r="P64" i="11"/>
  <c r="U64" i="11" s="1"/>
  <c r="AG107" i="3"/>
  <c r="Q110" i="11"/>
  <c r="V110" i="11" s="1"/>
  <c r="AC57" i="3"/>
  <c r="P60" i="11"/>
  <c r="U60" i="11" s="1"/>
  <c r="AG78" i="3"/>
  <c r="Q81" i="11"/>
  <c r="V81" i="11" s="1"/>
  <c r="AC83" i="3"/>
  <c r="P86" i="11"/>
  <c r="U86" i="11" s="1"/>
  <c r="AC58" i="3"/>
  <c r="P61" i="11"/>
  <c r="U61" i="11" s="1"/>
  <c r="AC76" i="3"/>
  <c r="P79" i="11"/>
  <c r="U79" i="11" s="1"/>
  <c r="AG100" i="3"/>
  <c r="Q103" i="11"/>
  <c r="V103" i="11" s="1"/>
  <c r="AC70" i="3"/>
  <c r="P73" i="11"/>
  <c r="U73" i="11" s="1"/>
  <c r="AG91" i="3"/>
  <c r="Q94" i="11"/>
  <c r="V94" i="11" s="1"/>
  <c r="AC66" i="3"/>
  <c r="P69" i="11"/>
  <c r="U69" i="11" s="1"/>
  <c r="AG87" i="3"/>
  <c r="Q90" i="11"/>
  <c r="V90" i="11" s="1"/>
  <c r="AC67" i="3"/>
  <c r="P70" i="11"/>
  <c r="U70" i="11" s="1"/>
  <c r="AC81" i="3"/>
  <c r="P84" i="11"/>
  <c r="U84" i="11" s="1"/>
  <c r="AC80" i="3"/>
  <c r="P83" i="11"/>
  <c r="U83" i="11" s="1"/>
  <c r="AG54" i="3"/>
  <c r="Q57" i="11"/>
  <c r="V57" i="11" s="1"/>
  <c r="AC75" i="3"/>
  <c r="P78" i="11"/>
  <c r="U78" i="11" s="1"/>
  <c r="AG85" i="3"/>
  <c r="Q88" i="11"/>
  <c r="V88" i="11" s="1"/>
  <c r="AC63" i="3"/>
  <c r="P66" i="11"/>
  <c r="U66" i="11" s="1"/>
  <c r="AC98" i="3"/>
  <c r="P101" i="11"/>
  <c r="U101" i="11" s="1"/>
  <c r="AC73" i="3"/>
  <c r="P76" i="11"/>
  <c r="U76" i="11" s="1"/>
  <c r="AG94" i="3"/>
  <c r="Q97" i="11"/>
  <c r="V97" i="11" s="1"/>
  <c r="AC64" i="3"/>
  <c r="P67" i="11"/>
  <c r="U67" i="11" s="1"/>
  <c r="AC86" i="3"/>
  <c r="P89" i="11"/>
  <c r="U89" i="11" s="1"/>
  <c r="AC43" i="3"/>
  <c r="P46" i="11"/>
  <c r="U46" i="11" s="1"/>
  <c r="AG92" i="3"/>
  <c r="Q95" i="11"/>
  <c r="V95" i="11" s="1"/>
  <c r="AC108" i="3"/>
  <c r="P111" i="11"/>
  <c r="U111" i="11" s="1"/>
  <c r="AG95" i="3"/>
  <c r="Q98" i="11"/>
  <c r="V98" i="11" s="1"/>
  <c r="AG105" i="3"/>
  <c r="Q108" i="11"/>
  <c r="V108" i="11" s="1"/>
  <c r="AC101" i="3"/>
  <c r="P104" i="11"/>
  <c r="U104" i="11" s="1"/>
  <c r="AG106" i="3"/>
  <c r="Q109" i="11"/>
  <c r="V109" i="11" s="1"/>
  <c r="AG80" i="3"/>
  <c r="Q83" i="11"/>
  <c r="V83" i="11" s="1"/>
  <c r="AC54" i="3"/>
  <c r="P57" i="11"/>
  <c r="U57" i="11" s="1"/>
  <c r="AC71" i="3"/>
  <c r="P74" i="11"/>
  <c r="U74" i="11" s="1"/>
  <c r="AC65" i="3"/>
  <c r="P68" i="11"/>
  <c r="U68" i="11" s="1"/>
  <c r="AG63" i="3"/>
  <c r="Q66" i="11"/>
  <c r="V66" i="11" s="1"/>
  <c r="AG59" i="3"/>
  <c r="Q62" i="11"/>
  <c r="V62" i="11" s="1"/>
  <c r="AG73" i="3"/>
  <c r="Q76" i="11"/>
  <c r="V76" i="11" s="1"/>
  <c r="AG88" i="3"/>
  <c r="Q91" i="11"/>
  <c r="V91" i="11" s="1"/>
  <c r="AG64" i="3"/>
  <c r="Q67" i="11"/>
  <c r="V67" i="11" s="1"/>
  <c r="AG82" i="3"/>
  <c r="Q85" i="11"/>
  <c r="V85" i="11" s="1"/>
  <c r="AG81" i="3"/>
  <c r="Q84" i="11"/>
  <c r="V84" i="11" s="1"/>
  <c r="AC96" i="3"/>
  <c r="P99" i="11"/>
  <c r="U99" i="11" s="1"/>
  <c r="AG79" i="3"/>
  <c r="Q82" i="11"/>
  <c r="V82" i="11" s="1"/>
  <c r="AG75" i="3"/>
  <c r="Q78" i="11"/>
  <c r="V78" i="11" s="1"/>
  <c r="AG89" i="3"/>
  <c r="Q92" i="11"/>
  <c r="V92" i="11" s="1"/>
  <c r="AG46" i="3"/>
  <c r="Q49" i="11"/>
  <c r="V49" i="11" s="1"/>
  <c r="AC85" i="3"/>
  <c r="P88" i="11"/>
  <c r="U88" i="11" s="1"/>
  <c r="AC51" i="3"/>
  <c r="P54" i="11"/>
  <c r="U54" i="11" s="1"/>
  <c r="AG90" i="3"/>
  <c r="Q93" i="11"/>
  <c r="V93" i="11" s="1"/>
  <c r="P11" i="11"/>
  <c r="U11" i="11" s="1"/>
  <c r="AC8" i="3"/>
  <c r="AG72" i="3"/>
  <c r="Q75" i="11"/>
  <c r="V75" i="11" s="1"/>
  <c r="AC48" i="3"/>
  <c r="P51" i="11"/>
  <c r="U51" i="11" s="1"/>
  <c r="AG77" i="3"/>
  <c r="Q80" i="11"/>
  <c r="V80" i="11" s="1"/>
  <c r="AG98" i="3"/>
  <c r="Q101" i="11"/>
  <c r="V101" i="11" s="1"/>
  <c r="AG55" i="3"/>
  <c r="Q58" i="11"/>
  <c r="V58" i="11" s="1"/>
  <c r="AC94" i="3"/>
  <c r="P97" i="11"/>
  <c r="U97" i="11" s="1"/>
  <c r="AG99" i="3"/>
  <c r="Q102" i="11"/>
  <c r="V102" i="11" s="1"/>
  <c r="AC49" i="3"/>
  <c r="P52" i="11"/>
  <c r="U52" i="11" s="1"/>
  <c r="AG52" i="3"/>
  <c r="Q55" i="11"/>
  <c r="V55" i="11" s="1"/>
  <c r="AC60" i="3"/>
  <c r="P63" i="11"/>
  <c r="U63" i="11" s="1"/>
  <c r="AG47" i="3"/>
  <c r="Q50" i="11"/>
  <c r="V50" i="11" s="1"/>
  <c r="AG86" i="3"/>
  <c r="Q89" i="11"/>
  <c r="V89" i="11" s="1"/>
  <c r="AC107" i="3"/>
  <c r="P110" i="11"/>
  <c r="U110" i="11" s="1"/>
  <c r="AG43" i="3"/>
  <c r="Q46" i="11"/>
  <c r="V46" i="11" s="1"/>
  <c r="AG57" i="3"/>
  <c r="Q60" i="11"/>
  <c r="V60" i="11" s="1"/>
  <c r="AC103" i="3"/>
  <c r="P106" i="11"/>
  <c r="U106" i="11" s="1"/>
  <c r="AC53" i="3"/>
  <c r="P56" i="11"/>
  <c r="U56" i="11" s="1"/>
  <c r="AG58" i="3"/>
  <c r="Q61" i="11"/>
  <c r="V61" i="11" s="1"/>
  <c r="AG97" i="3"/>
  <c r="Q100" i="11"/>
  <c r="V100" i="11" s="1"/>
  <c r="AG104" i="3"/>
  <c r="Q107" i="11"/>
  <c r="V107" i="11" s="1"/>
  <c r="AC92" i="3"/>
  <c r="P95" i="11"/>
  <c r="U95" i="11" s="1"/>
  <c r="AG108" i="3"/>
  <c r="Q111" i="11"/>
  <c r="V111" i="11" s="1"/>
  <c r="AC95" i="3"/>
  <c r="P98" i="11"/>
  <c r="U98" i="11" s="1"/>
  <c r="AG45" i="3"/>
  <c r="Q48" i="11"/>
  <c r="V48" i="11" s="1"/>
  <c r="AG66" i="3"/>
  <c r="Q69" i="11"/>
  <c r="V69" i="11" s="1"/>
  <c r="AC105" i="3"/>
  <c r="P108" i="11"/>
  <c r="U108" i="11" s="1"/>
  <c r="AC87" i="3"/>
  <c r="P90" i="11"/>
  <c r="U90" i="11" s="1"/>
  <c r="AC62" i="3"/>
  <c r="P65" i="11"/>
  <c r="U65" i="11" s="1"/>
  <c r="AG67" i="3"/>
  <c r="Q70" i="11"/>
  <c r="V70" i="11" s="1"/>
  <c r="AC106" i="3"/>
  <c r="P109" i="11"/>
  <c r="U109" i="11" s="1"/>
  <c r="Y12" i="3"/>
  <c r="X7" i="3"/>
  <c r="Y21" i="3"/>
  <c r="AG9" i="3"/>
  <c r="AG35" i="3"/>
  <c r="X10" i="3"/>
  <c r="Y18" i="3"/>
  <c r="AC40" i="3"/>
  <c r="X31" i="3"/>
  <c r="Y6" i="3"/>
  <c r="Y41" i="3"/>
  <c r="Y23" i="3"/>
  <c r="AC37" i="3"/>
  <c r="AG36" i="3"/>
  <c r="Y25" i="3"/>
  <c r="Y7" i="3"/>
  <c r="AC26" i="3"/>
  <c r="AG32" i="3"/>
  <c r="AG38" i="3"/>
  <c r="AC13" i="3"/>
  <c r="AG34" i="3"/>
  <c r="X9" i="3"/>
  <c r="Y30" i="3"/>
  <c r="X35" i="3"/>
  <c r="Y10" i="3"/>
  <c r="X22" i="3"/>
  <c r="AG14" i="3"/>
  <c r="AG6" i="3"/>
  <c r="AG23" i="3"/>
  <c r="AG37" i="3"/>
  <c r="X17" i="3"/>
  <c r="V109" i="3"/>
  <c r="F59" i="13" s="1"/>
  <c r="U109" i="3"/>
  <c r="F58" i="13" s="1"/>
  <c r="AC28" i="3"/>
  <c r="AC12" i="3"/>
  <c r="X36" i="3"/>
  <c r="Y15" i="3"/>
  <c r="X29" i="3"/>
  <c r="AG11" i="3"/>
  <c r="AC25" i="3"/>
  <c r="AC7" i="3"/>
  <c r="AG21" i="3"/>
  <c r="AG26" i="3"/>
  <c r="X32" i="3"/>
  <c r="AC16" i="3"/>
  <c r="X20" i="3"/>
  <c r="AC38" i="3"/>
  <c r="X13" i="3"/>
  <c r="AC34" i="3"/>
  <c r="Y9" i="3"/>
  <c r="X30" i="3"/>
  <c r="Y35" i="3"/>
  <c r="AC10" i="3"/>
  <c r="AG24" i="3"/>
  <c r="Y22" i="3"/>
  <c r="AG18" i="3"/>
  <c r="AG39" i="3"/>
  <c r="Y14" i="3"/>
  <c r="AC19" i="3"/>
  <c r="Y33" i="3"/>
  <c r="Y40" i="3"/>
  <c r="AC31" i="3"/>
  <c r="AC6" i="3"/>
  <c r="AC27" i="3"/>
  <c r="AG41" i="3"/>
  <c r="AC23" i="3"/>
  <c r="X37" i="3"/>
  <c r="AG17" i="3"/>
  <c r="AB109" i="3"/>
  <c r="O52" i="13" s="1"/>
  <c r="AC5" i="3"/>
  <c r="X28" i="3"/>
  <c r="AC36" i="3"/>
  <c r="AG15" i="3"/>
  <c r="AC29" i="3"/>
  <c r="X11" i="3"/>
  <c r="X25" i="3"/>
  <c r="Y26" i="3"/>
  <c r="Y8" i="3"/>
  <c r="AC32" i="3"/>
  <c r="X16" i="3"/>
  <c r="AC20" i="3"/>
  <c r="X38" i="3"/>
  <c r="AG13" i="3"/>
  <c r="Y34" i="3"/>
  <c r="AG30" i="3"/>
  <c r="X24" i="3"/>
  <c r="AC22" i="3"/>
  <c r="Y39" i="3"/>
  <c r="AC14" i="3"/>
  <c r="Y19" i="3"/>
  <c r="AG33" i="3"/>
  <c r="X27" i="3"/>
  <c r="Y17" i="3"/>
  <c r="AF109" i="3"/>
  <c r="O53" i="13" s="1"/>
  <c r="AG5" i="3"/>
  <c r="Y28" i="3"/>
  <c r="AG12" i="3"/>
  <c r="X15" i="3"/>
  <c r="AG29" i="3"/>
  <c r="Y11" i="3"/>
  <c r="AC21" i="3"/>
  <c r="Y16" i="3"/>
  <c r="AG20" i="3"/>
  <c r="Y24" i="3"/>
  <c r="AC18" i="3"/>
  <c r="AC39" i="3"/>
  <c r="AG19" i="3"/>
  <c r="AC33" i="3"/>
  <c r="X40" i="3"/>
  <c r="Y31" i="3"/>
  <c r="Y27" i="3"/>
  <c r="AC41" i="3"/>
  <c r="W109" i="3"/>
  <c r="AG28" i="3"/>
  <c r="X12" i="3"/>
  <c r="Y36" i="3"/>
  <c r="AC15" i="3"/>
  <c r="Y29" i="3"/>
  <c r="AC11" i="3"/>
  <c r="AG25" i="3"/>
  <c r="AG7" i="3"/>
  <c r="X21" i="3"/>
  <c r="X26" i="3"/>
  <c r="X8" i="3"/>
  <c r="Y32" i="3"/>
  <c r="AG16" i="3"/>
  <c r="Y20" i="3"/>
  <c r="Y38" i="3"/>
  <c r="Y13" i="3"/>
  <c r="X34" i="3"/>
  <c r="AC9" i="3"/>
  <c r="AC30" i="3"/>
  <c r="AC35" i="3"/>
  <c r="AG10" i="3"/>
  <c r="AC24" i="3"/>
  <c r="AG22" i="3"/>
  <c r="X18" i="3"/>
  <c r="X39" i="3"/>
  <c r="X14" i="3"/>
  <c r="X19" i="3"/>
  <c r="X33" i="3"/>
  <c r="AG40" i="3"/>
  <c r="AG31" i="3"/>
  <c r="X6" i="3"/>
  <c r="AG27" i="3"/>
  <c r="X41" i="3"/>
  <c r="X23" i="3"/>
  <c r="Y37" i="3"/>
  <c r="AC17" i="3"/>
  <c r="O112" i="11" l="1"/>
  <c r="F22" i="8" s="1"/>
  <c r="T8" i="11"/>
  <c r="T112" i="11" s="1"/>
  <c r="F19" i="8" s="1"/>
  <c r="N112" i="11"/>
  <c r="E22" i="8" s="1"/>
  <c r="S8" i="11"/>
  <c r="S112" i="11" s="1"/>
  <c r="E19" i="8" s="1"/>
  <c r="U112" i="11"/>
  <c r="G19" i="8" s="1"/>
  <c r="P112" i="11"/>
  <c r="G22" i="8" s="1"/>
  <c r="V112" i="11"/>
  <c r="H19" i="8" s="1"/>
  <c r="Q112" i="11"/>
  <c r="H22" i="8" s="1"/>
  <c r="AG109" i="3"/>
  <c r="Y109" i="3"/>
  <c r="AC109" i="3"/>
  <c r="X109" i="3"/>
</calcChain>
</file>

<file path=xl/comments1.xml><?xml version="1.0" encoding="utf-8"?>
<comments xmlns="http://schemas.openxmlformats.org/spreadsheetml/2006/main">
  <authors>
    <author>oitapref</author>
  </authors>
  <commentList>
    <comment ref="DE109" authorId="0" shapeId="0">
      <text>
        <r>
          <rPr>
            <b/>
            <sz val="9"/>
            <color indexed="81"/>
            <rFont val="MS P ゴシック"/>
            <family val="3"/>
            <charset val="128"/>
          </rPr>
          <t>oitapref:</t>
        </r>
        <r>
          <rPr>
            <sz val="9"/>
            <color indexed="81"/>
            <rFont val="MS P ゴシック"/>
            <family val="3"/>
            <charset val="128"/>
          </rPr>
          <t xml:space="preserve">
住宅賃貸料（帰属家賃）を除いた民間消費支出合計</t>
        </r>
      </text>
    </comment>
    <comment ref="DT109" authorId="0" shapeId="0">
      <text>
        <r>
          <rPr>
            <b/>
            <sz val="9"/>
            <color indexed="81"/>
            <rFont val="MS P ゴシック"/>
            <family val="3"/>
            <charset val="128"/>
          </rPr>
          <t>oitapref:</t>
        </r>
        <r>
          <rPr>
            <sz val="9"/>
            <color indexed="81"/>
            <rFont val="MS P ゴシック"/>
            <family val="3"/>
            <charset val="128"/>
          </rPr>
          <t xml:space="preserve">
住宅賃貸料（帰属家賃）を除いた家計消費支出合計</t>
        </r>
      </text>
    </comment>
  </commentList>
</comments>
</file>

<file path=xl/sharedStrings.xml><?xml version="1.0" encoding="utf-8"?>
<sst xmlns="http://schemas.openxmlformats.org/spreadsheetml/2006/main" count="1637" uniqueCount="420">
  <si>
    <t>林業</t>
  </si>
  <si>
    <t>漁業</t>
  </si>
  <si>
    <t>その他の製造工業製品</t>
  </si>
  <si>
    <t>商業</t>
  </si>
  <si>
    <t>金融・保険</t>
  </si>
  <si>
    <t>公務</t>
  </si>
  <si>
    <t>事務用品</t>
  </si>
  <si>
    <t>分類不明</t>
  </si>
  <si>
    <t>マージン率表</t>
    <rPh sb="4" eb="5">
      <t>リツ</t>
    </rPh>
    <rPh sb="5" eb="6">
      <t>ヒョウ</t>
    </rPh>
    <phoneticPr fontId="5"/>
  </si>
  <si>
    <t>各種係数表</t>
    <rPh sb="0" eb="2">
      <t>カクシュ</t>
    </rPh>
    <rPh sb="2" eb="4">
      <t>ケイスウ</t>
    </rPh>
    <rPh sb="4" eb="5">
      <t>ヒョウ</t>
    </rPh>
    <phoneticPr fontId="1"/>
  </si>
  <si>
    <t>消費支出構成比</t>
    <rPh sb="0" eb="2">
      <t>ショウヒ</t>
    </rPh>
    <rPh sb="2" eb="4">
      <t>シシュツ</t>
    </rPh>
    <rPh sb="4" eb="7">
      <t>コウセイヒ</t>
    </rPh>
    <phoneticPr fontId="1"/>
  </si>
  <si>
    <t>自給率</t>
    <rPh sb="0" eb="3">
      <t>ジキュウリツ</t>
    </rPh>
    <phoneticPr fontId="1"/>
  </si>
  <si>
    <t>粗付加
価値率</t>
    <rPh sb="0" eb="1">
      <t>ソ</t>
    </rPh>
    <rPh sb="1" eb="3">
      <t>フカ</t>
    </rPh>
    <rPh sb="4" eb="6">
      <t>カチ</t>
    </rPh>
    <rPh sb="6" eb="7">
      <t>リツ</t>
    </rPh>
    <phoneticPr fontId="1"/>
  </si>
  <si>
    <t>雇用係数</t>
    <rPh sb="0" eb="2">
      <t>コヨウ</t>
    </rPh>
    <rPh sb="2" eb="4">
      <t>ケイスウ</t>
    </rPh>
    <phoneticPr fontId="3"/>
  </si>
  <si>
    <t>最終需要額(生産者価格)</t>
    <rPh sb="0" eb="2">
      <t>サイシュウ</t>
    </rPh>
    <rPh sb="2" eb="4">
      <t>ジュヨウ</t>
    </rPh>
    <rPh sb="4" eb="5">
      <t>ガク</t>
    </rPh>
    <rPh sb="6" eb="9">
      <t>セイサンシャ</t>
    </rPh>
    <rPh sb="9" eb="11">
      <t>カカク</t>
    </rPh>
    <phoneticPr fontId="10"/>
  </si>
  <si>
    <t>直　接　効　果</t>
    <rPh sb="0" eb="1">
      <t>チョク</t>
    </rPh>
    <rPh sb="2" eb="3">
      <t>セツ</t>
    </rPh>
    <rPh sb="4" eb="5">
      <t>コウ</t>
    </rPh>
    <rPh sb="6" eb="7">
      <t>カ</t>
    </rPh>
    <phoneticPr fontId="10"/>
  </si>
  <si>
    <t>(直接)</t>
    <rPh sb="1" eb="3">
      <t>チョクセツ</t>
    </rPh>
    <phoneticPr fontId="10"/>
  </si>
  <si>
    <t>総合効果</t>
    <rPh sb="0" eb="2">
      <t>ソウゴウ</t>
    </rPh>
    <rPh sb="2" eb="4">
      <t>コウカ</t>
    </rPh>
    <phoneticPr fontId="10"/>
  </si>
  <si>
    <t>(第1次)</t>
    <rPh sb="1" eb="2">
      <t>ダイ</t>
    </rPh>
    <rPh sb="3" eb="4">
      <t>ジ</t>
    </rPh>
    <phoneticPr fontId="10"/>
  </si>
  <si>
    <t>(第2次)</t>
    <rPh sb="1" eb="2">
      <t>ダイ</t>
    </rPh>
    <rPh sb="3" eb="4">
      <t>ジ</t>
    </rPh>
    <phoneticPr fontId="10"/>
  </si>
  <si>
    <t>県内需要
増加額</t>
    <rPh sb="0" eb="1">
      <t>ケン</t>
    </rPh>
    <rPh sb="1" eb="2">
      <t>ナイ</t>
    </rPh>
    <rPh sb="2" eb="4">
      <t>ジュヨウ</t>
    </rPh>
    <rPh sb="5" eb="7">
      <t>ゾウカ</t>
    </rPh>
    <rPh sb="7" eb="8">
      <t>ガク</t>
    </rPh>
    <phoneticPr fontId="10"/>
  </si>
  <si>
    <t>粗付加価値額</t>
    <rPh sb="0" eb="5">
      <t>ソフカカチ</t>
    </rPh>
    <rPh sb="5" eb="6">
      <t>ガク</t>
    </rPh>
    <phoneticPr fontId="10"/>
  </si>
  <si>
    <t>雇用者
所得額</t>
    <rPh sb="0" eb="3">
      <t>コヨウシャ</t>
    </rPh>
    <rPh sb="4" eb="6">
      <t>ショトク</t>
    </rPh>
    <rPh sb="6" eb="7">
      <t>ガク</t>
    </rPh>
    <phoneticPr fontId="10"/>
  </si>
  <si>
    <t>原材料
投入額</t>
    <rPh sb="0" eb="3">
      <t>ゲンザイリョウ</t>
    </rPh>
    <rPh sb="4" eb="6">
      <t>トウニュウ</t>
    </rPh>
    <rPh sb="6" eb="7">
      <t>ガク</t>
    </rPh>
    <phoneticPr fontId="10"/>
  </si>
  <si>
    <t>県内
需要額</t>
    <rPh sb="1" eb="2">
      <t>ナイ</t>
    </rPh>
    <phoneticPr fontId="10"/>
  </si>
  <si>
    <t>移輸入額</t>
    <rPh sb="0" eb="1">
      <t>イ</t>
    </rPh>
    <rPh sb="1" eb="3">
      <t>ユニュウ</t>
    </rPh>
    <phoneticPr fontId="10"/>
  </si>
  <si>
    <t>第１次生産誘発額</t>
    <rPh sb="0" eb="1">
      <t>ダイ</t>
    </rPh>
    <rPh sb="2" eb="3">
      <t>ジ</t>
    </rPh>
    <rPh sb="3" eb="5">
      <t>セイサン</t>
    </rPh>
    <rPh sb="5" eb="7">
      <t>ユウハツ</t>
    </rPh>
    <rPh sb="7" eb="8">
      <t>ガク</t>
    </rPh>
    <phoneticPr fontId="10"/>
  </si>
  <si>
    <t>粗付加価値誘発額</t>
    <rPh sb="0" eb="5">
      <t>ソフカカチ</t>
    </rPh>
    <rPh sb="5" eb="7">
      <t>ユウハツ</t>
    </rPh>
    <rPh sb="7" eb="8">
      <t>ガク</t>
    </rPh>
    <phoneticPr fontId="10"/>
  </si>
  <si>
    <t>雇用者所得誘発額</t>
    <rPh sb="0" eb="3">
      <t>コヨウシャ</t>
    </rPh>
    <rPh sb="3" eb="5">
      <t>ショトク</t>
    </rPh>
    <rPh sb="5" eb="7">
      <t>ユウハツ</t>
    </rPh>
    <rPh sb="7" eb="8">
      <t>ガク</t>
    </rPh>
    <phoneticPr fontId="10"/>
  </si>
  <si>
    <t>消費転換係数</t>
    <rPh sb="0" eb="2">
      <t>ショウヒ</t>
    </rPh>
    <rPh sb="2" eb="4">
      <t>テンカン</t>
    </rPh>
    <rPh sb="4" eb="6">
      <t>ケイスウ</t>
    </rPh>
    <phoneticPr fontId="10"/>
  </si>
  <si>
    <t>消費支
出総額</t>
    <rPh sb="0" eb="2">
      <t>ショウヒ</t>
    </rPh>
    <rPh sb="2" eb="5">
      <t>シシュツ</t>
    </rPh>
    <rPh sb="5" eb="7">
      <t>ソウガク</t>
    </rPh>
    <phoneticPr fontId="10"/>
  </si>
  <si>
    <t>部門別
消費支出</t>
    <rPh sb="0" eb="3">
      <t>ブモンベツ</t>
    </rPh>
    <rPh sb="4" eb="8">
      <t>ショウヒシシュツ</t>
    </rPh>
    <phoneticPr fontId="10"/>
  </si>
  <si>
    <t>県  内
需要額</t>
    <rPh sb="0" eb="4">
      <t>ケンナイ</t>
    </rPh>
    <rPh sb="5" eb="8">
      <t>ジュヨウガク</t>
    </rPh>
    <phoneticPr fontId="10"/>
  </si>
  <si>
    <t>移輸入額</t>
    <rPh sb="0" eb="1">
      <t>イ</t>
    </rPh>
    <rPh sb="1" eb="4">
      <t>ユニュウガク</t>
    </rPh>
    <phoneticPr fontId="10"/>
  </si>
  <si>
    <t>第２次生産誘発額</t>
    <rPh sb="0" eb="1">
      <t>ダイ</t>
    </rPh>
    <rPh sb="2" eb="3">
      <t>ジ</t>
    </rPh>
    <rPh sb="3" eb="5">
      <t>セイサン</t>
    </rPh>
    <rPh sb="5" eb="7">
      <t>ユウハツ</t>
    </rPh>
    <rPh sb="7" eb="8">
      <t>ガク</t>
    </rPh>
    <phoneticPr fontId="10"/>
  </si>
  <si>
    <t>粗付加価値誘発額</t>
    <rPh sb="0" eb="1">
      <t>ホボ</t>
    </rPh>
    <rPh sb="1" eb="3">
      <t>フカ</t>
    </rPh>
    <rPh sb="3" eb="5">
      <t>カチ</t>
    </rPh>
    <rPh sb="5" eb="7">
      <t>ユウハツ</t>
    </rPh>
    <rPh sb="7" eb="8">
      <t>ガク</t>
    </rPh>
    <phoneticPr fontId="10"/>
  </si>
  <si>
    <t>雇用者所得誘発額</t>
    <rPh sb="0" eb="3">
      <t>コヨウシャ</t>
    </rPh>
    <rPh sb="3" eb="5">
      <t>ショトク</t>
    </rPh>
    <rPh sb="5" eb="8">
      <t>ユウハツガク</t>
    </rPh>
    <phoneticPr fontId="10"/>
  </si>
  <si>
    <t>生産誘発額</t>
    <rPh sb="0" eb="2">
      <t>セイサン</t>
    </rPh>
    <rPh sb="2" eb="4">
      <t>ユウハツ</t>
    </rPh>
    <rPh sb="4" eb="5">
      <t>ガク</t>
    </rPh>
    <phoneticPr fontId="10"/>
  </si>
  <si>
    <t>雇用誘発者数計</t>
    <rPh sb="6" eb="7">
      <t>ケイ</t>
    </rPh>
    <phoneticPr fontId="10"/>
  </si>
  <si>
    <t>C=B×粗付加価値率</t>
    <rPh sb="4" eb="7">
      <t>ソフカ</t>
    </rPh>
    <rPh sb="7" eb="9">
      <t>カチ</t>
    </rPh>
    <rPh sb="9" eb="10">
      <t>リツ</t>
    </rPh>
    <phoneticPr fontId="10"/>
  </si>
  <si>
    <t>D=B×雇用者所得率</t>
    <rPh sb="4" eb="7">
      <t>コヨウシャ</t>
    </rPh>
    <rPh sb="7" eb="10">
      <t>ショトクリツ</t>
    </rPh>
    <phoneticPr fontId="10"/>
  </si>
  <si>
    <t>F=E×自給率</t>
    <rPh sb="4" eb="7">
      <t>ジキュウリツ</t>
    </rPh>
    <phoneticPr fontId="10"/>
  </si>
  <si>
    <t>G=E×移輸入率</t>
    <rPh sb="4" eb="5">
      <t>イ</t>
    </rPh>
    <rPh sb="5" eb="7">
      <t>ユニュウ</t>
    </rPh>
    <phoneticPr fontId="10"/>
  </si>
  <si>
    <t>H=逆行列係数×F</t>
    <rPh sb="2" eb="5">
      <t>ギャクギョウレツ</t>
    </rPh>
    <rPh sb="5" eb="7">
      <t>ケイスウ</t>
    </rPh>
    <phoneticPr fontId="10"/>
  </si>
  <si>
    <t>I=H×粗付加価値率</t>
    <rPh sb="4" eb="7">
      <t>ソフカ</t>
    </rPh>
    <rPh sb="7" eb="9">
      <t>カチ</t>
    </rPh>
    <rPh sb="9" eb="10">
      <t>リツ</t>
    </rPh>
    <phoneticPr fontId="10"/>
  </si>
  <si>
    <t>J=H×雇用者所得率</t>
    <rPh sb="4" eb="7">
      <t>コヨウシャ</t>
    </rPh>
    <rPh sb="7" eb="10">
      <t>ショトクリツ</t>
    </rPh>
    <phoneticPr fontId="10"/>
  </si>
  <si>
    <t>M=L×消費支出構成</t>
    <rPh sb="4" eb="6">
      <t>ショウヒ</t>
    </rPh>
    <rPh sb="6" eb="8">
      <t>シシュツ</t>
    </rPh>
    <rPh sb="8" eb="10">
      <t>コウセイ</t>
    </rPh>
    <phoneticPr fontId="10"/>
  </si>
  <si>
    <t>N=M×自給率</t>
    <rPh sb="4" eb="7">
      <t>ジキュウリツ</t>
    </rPh>
    <phoneticPr fontId="10"/>
  </si>
  <si>
    <t>O=M×移輸入率</t>
    <rPh sb="4" eb="5">
      <t>イ</t>
    </rPh>
    <rPh sb="5" eb="7">
      <t>ユニュウ</t>
    </rPh>
    <rPh sb="7" eb="8">
      <t>リツ</t>
    </rPh>
    <phoneticPr fontId="10"/>
  </si>
  <si>
    <t>P=逆行列係数×N</t>
    <rPh sb="2" eb="5">
      <t>ギャクギョウレツ</t>
    </rPh>
    <rPh sb="5" eb="7">
      <t>ケイスウ</t>
    </rPh>
    <phoneticPr fontId="10"/>
  </si>
  <si>
    <t>Q=P×粗付加価値率</t>
    <rPh sb="4" eb="7">
      <t>ソフカ</t>
    </rPh>
    <rPh sb="7" eb="9">
      <t>カチ</t>
    </rPh>
    <rPh sb="9" eb="10">
      <t>リツ</t>
    </rPh>
    <phoneticPr fontId="10"/>
  </si>
  <si>
    <t>R=P×雇用者所得率</t>
    <rPh sb="4" eb="7">
      <t>コヨウシャ</t>
    </rPh>
    <rPh sb="7" eb="10">
      <t>ショトクリツ</t>
    </rPh>
    <phoneticPr fontId="10"/>
  </si>
  <si>
    <t>B×雇用係数</t>
    <rPh sb="2" eb="4">
      <t>コヨウ</t>
    </rPh>
    <rPh sb="4" eb="6">
      <t>ケイスウ</t>
    </rPh>
    <phoneticPr fontId="10"/>
  </si>
  <si>
    <t>H×雇用係数</t>
    <rPh sb="2" eb="4">
      <t>コヨウ</t>
    </rPh>
    <rPh sb="4" eb="6">
      <t>ケイスウ</t>
    </rPh>
    <phoneticPr fontId="10"/>
  </si>
  <si>
    <t>P×雇用係数</t>
    <rPh sb="2" eb="4">
      <t>コヨウ</t>
    </rPh>
    <rPh sb="4" eb="6">
      <t>ケイスウ</t>
    </rPh>
    <phoneticPr fontId="10"/>
  </si>
  <si>
    <t>就業誘
発者数</t>
    <phoneticPr fontId="10"/>
  </si>
  <si>
    <t>雇用誘
発者数</t>
    <phoneticPr fontId="10"/>
  </si>
  <si>
    <t>A</t>
    <phoneticPr fontId="10"/>
  </si>
  <si>
    <t>K</t>
    <phoneticPr fontId="10"/>
  </si>
  <si>
    <t>B+H+P</t>
    <phoneticPr fontId="10"/>
  </si>
  <si>
    <t>C+I+Q</t>
    <phoneticPr fontId="10"/>
  </si>
  <si>
    <t>D+J+R</t>
    <phoneticPr fontId="10"/>
  </si>
  <si>
    <t>a</t>
  </si>
  <si>
    <t>マージン率</t>
    <rPh sb="4" eb="5">
      <t>リツ</t>
    </rPh>
    <phoneticPr fontId="5"/>
  </si>
  <si>
    <t>最終需要額</t>
    <rPh sb="0" eb="2">
      <t>サイシュウ</t>
    </rPh>
    <rPh sb="2" eb="4">
      <t>ジュヨウ</t>
    </rPh>
    <rPh sb="4" eb="5">
      <t>ガク</t>
    </rPh>
    <phoneticPr fontId="4"/>
  </si>
  <si>
    <t>(購入者価格)</t>
  </si>
  <si>
    <t>商業</t>
    <rPh sb="0" eb="2">
      <t>ショウギョウ</t>
    </rPh>
    <phoneticPr fontId="5"/>
  </si>
  <si>
    <t>マージン額</t>
    <rPh sb="4" eb="5">
      <t>ガク</t>
    </rPh>
    <phoneticPr fontId="5"/>
  </si>
  <si>
    <t>b</t>
    <phoneticPr fontId="5"/>
  </si>
  <si>
    <t>振り分け</t>
    <rPh sb="0" eb="1">
      <t>フ</t>
    </rPh>
    <rPh sb="2" eb="3">
      <t>ワ</t>
    </rPh>
    <phoneticPr fontId="5"/>
  </si>
  <si>
    <t>f</t>
    <phoneticPr fontId="5"/>
  </si>
  <si>
    <t>計</t>
    <rPh sb="0" eb="1">
      <t>ケイ</t>
    </rPh>
    <phoneticPr fontId="5"/>
  </si>
  <si>
    <t>(生産者価格)</t>
  </si>
  <si>
    <t>g</t>
    <phoneticPr fontId="5"/>
  </si>
  <si>
    <t>購入者価格から生産者価格への変換</t>
    <rPh sb="0" eb="3">
      <t>コウニュウシャ</t>
    </rPh>
    <rPh sb="3" eb="5">
      <t>カカク</t>
    </rPh>
    <rPh sb="7" eb="10">
      <t>セイサンシャ</t>
    </rPh>
    <rPh sb="10" eb="12">
      <t>カカク</t>
    </rPh>
    <rPh sb="14" eb="16">
      <t>ヘンカン</t>
    </rPh>
    <phoneticPr fontId="4"/>
  </si>
  <si>
    <t>発生需要額</t>
    <rPh sb="0" eb="2">
      <t>ハッセイ</t>
    </rPh>
    <rPh sb="2" eb="4">
      <t>ジュヨウ</t>
    </rPh>
    <rPh sb="4" eb="5">
      <t>ガク</t>
    </rPh>
    <phoneticPr fontId="1"/>
  </si>
  <si>
    <t>B=A×自給率</t>
    <rPh sb="4" eb="7">
      <t>ジキュウリツ</t>
    </rPh>
    <phoneticPr fontId="5"/>
  </si>
  <si>
    <t>移輸入
率</t>
    <rPh sb="0" eb="1">
      <t>イ</t>
    </rPh>
    <rPh sb="1" eb="3">
      <t>ユニュウ</t>
    </rPh>
    <rPh sb="4" eb="5">
      <t>リツ</t>
    </rPh>
    <phoneticPr fontId="1"/>
  </si>
  <si>
    <t>消費転換係数</t>
    <rPh sb="0" eb="2">
      <t>ショウヒ</t>
    </rPh>
    <rPh sb="2" eb="4">
      <t>テンカン</t>
    </rPh>
    <rPh sb="4" eb="6">
      <t>ケイスウ</t>
    </rPh>
    <phoneticPr fontId="5"/>
  </si>
  <si>
    <t>第１次間接波及効果</t>
    <rPh sb="5" eb="7">
      <t>ハキュウ</t>
    </rPh>
    <phoneticPr fontId="5"/>
  </si>
  <si>
    <t>第２次間接波及効果</t>
    <rPh sb="3" eb="5">
      <t>カンセツ</t>
    </rPh>
    <phoneticPr fontId="5"/>
  </si>
  <si>
    <t>B×従業係数</t>
    <rPh sb="2" eb="4">
      <t>ジュウギョウ</t>
    </rPh>
    <rPh sb="4" eb="6">
      <t>ケイスウ</t>
    </rPh>
    <phoneticPr fontId="10"/>
  </si>
  <si>
    <t>H×従業係数</t>
    <rPh sb="2" eb="4">
      <t>ジュウギョウ</t>
    </rPh>
    <rPh sb="4" eb="6">
      <t>ケイスウ</t>
    </rPh>
    <phoneticPr fontId="10"/>
  </si>
  <si>
    <t>P×従業係数</t>
    <rPh sb="2" eb="4">
      <t>ジュウギョウ</t>
    </rPh>
    <rPh sb="4" eb="6">
      <t>ケイスウ</t>
    </rPh>
    <phoneticPr fontId="10"/>
  </si>
  <si>
    <t>従業誘発者数計</t>
    <rPh sb="0" eb="1">
      <t>ジュウ</t>
    </rPh>
    <rPh sb="6" eb="7">
      <t>ケイ</t>
    </rPh>
    <phoneticPr fontId="10"/>
  </si>
  <si>
    <t>購入者価格</t>
    <rPh sb="0" eb="2">
      <t>コウニュウ</t>
    </rPh>
    <rPh sb="2" eb="3">
      <t>シャ</t>
    </rPh>
    <rPh sb="3" eb="5">
      <t>カカク</t>
    </rPh>
    <phoneticPr fontId="5"/>
  </si>
  <si>
    <t>価格の種類</t>
    <rPh sb="0" eb="2">
      <t>カカク</t>
    </rPh>
    <rPh sb="3" eb="5">
      <t>シュルイ</t>
    </rPh>
    <phoneticPr fontId="5"/>
  </si>
  <si>
    <t>○○の需要増加による経済波及効果分析</t>
    <rPh sb="3" eb="5">
      <t>ジュヨウ</t>
    </rPh>
    <rPh sb="5" eb="7">
      <t>ゾウカ</t>
    </rPh>
    <rPh sb="10" eb="12">
      <t>ケイザイ</t>
    </rPh>
    <rPh sb="12" eb="16">
      <t>ハキュウコウカ</t>
    </rPh>
    <rPh sb="16" eb="18">
      <t>ブンセキ</t>
    </rPh>
    <phoneticPr fontId="5"/>
  </si>
  <si>
    <t>産業連関分析結果</t>
    <rPh sb="0" eb="2">
      <t>サンギョウ</t>
    </rPh>
    <rPh sb="2" eb="4">
      <t>レンカン</t>
    </rPh>
    <rPh sb="4" eb="6">
      <t>ブンセキ</t>
    </rPh>
    <rPh sb="6" eb="8">
      <t>ケッカ</t>
    </rPh>
    <phoneticPr fontId="10"/>
  </si>
  <si>
    <t>最終需要額</t>
    <rPh sb="0" eb="2">
      <t>サイシュウ</t>
    </rPh>
    <rPh sb="2" eb="4">
      <t>ジュヨウ</t>
    </rPh>
    <rPh sb="4" eb="5">
      <t>ガク</t>
    </rPh>
    <phoneticPr fontId="10"/>
  </si>
  <si>
    <t>うち県内最終需要額</t>
    <rPh sb="2" eb="4">
      <t>ケンナイ</t>
    </rPh>
    <rPh sb="4" eb="6">
      <t>サイシュウ</t>
    </rPh>
    <rPh sb="6" eb="8">
      <t>ジュヨウ</t>
    </rPh>
    <rPh sb="8" eb="9">
      <t>ガク</t>
    </rPh>
    <phoneticPr fontId="10"/>
  </si>
  <si>
    <t>生産誘発額</t>
    <rPh sb="0" eb="2">
      <t>セイサン</t>
    </rPh>
    <rPh sb="2" eb="5">
      <t>ユウハツガク</t>
    </rPh>
    <phoneticPr fontId="10"/>
  </si>
  <si>
    <t>区分</t>
    <rPh sb="0" eb="2">
      <t>クブン</t>
    </rPh>
    <phoneticPr fontId="10"/>
  </si>
  <si>
    <t>うち粗付加価値</t>
    <rPh sb="2" eb="5">
      <t>ソフカ</t>
    </rPh>
    <rPh sb="5" eb="7">
      <t>カチ</t>
    </rPh>
    <phoneticPr fontId="10"/>
  </si>
  <si>
    <t>うち</t>
    <phoneticPr fontId="10"/>
  </si>
  <si>
    <t>誘発額</t>
  </si>
  <si>
    <t>誘発額</t>
    <rPh sb="0" eb="3">
      <t>ユウハツガク</t>
    </rPh>
    <phoneticPr fontId="10"/>
  </si>
  <si>
    <t>発者数</t>
    <rPh sb="1" eb="2">
      <t>シャ</t>
    </rPh>
    <rPh sb="2" eb="3">
      <t>スウ</t>
    </rPh>
    <phoneticPr fontId="10"/>
  </si>
  <si>
    <t>うち雇用者所得</t>
    <phoneticPr fontId="10"/>
  </si>
  <si>
    <t>雇用誘</t>
    <phoneticPr fontId="10"/>
  </si>
  <si>
    <t>生産誘発額</t>
    <rPh sb="0" eb="2">
      <t>セイサン</t>
    </rPh>
    <rPh sb="2" eb="5">
      <t>ユウハツガク</t>
    </rPh>
    <phoneticPr fontId="5"/>
  </si>
  <si>
    <t>部門</t>
    <rPh sb="0" eb="2">
      <t>ブモン</t>
    </rPh>
    <phoneticPr fontId="5"/>
  </si>
  <si>
    <t>粗付加価値誘発額</t>
    <rPh sb="0" eb="3">
      <t>ソフカ</t>
    </rPh>
    <rPh sb="3" eb="5">
      <t>カチ</t>
    </rPh>
    <rPh sb="5" eb="8">
      <t>ユウハツガク</t>
    </rPh>
    <phoneticPr fontId="5"/>
  </si>
  <si>
    <t>直接効果</t>
    <rPh sb="0" eb="2">
      <t>チョクセツ</t>
    </rPh>
    <rPh sb="2" eb="4">
      <t>コウカ</t>
    </rPh>
    <phoneticPr fontId="5"/>
  </si>
  <si>
    <t>直接効果 (ｱ)</t>
    <rPh sb="0" eb="2">
      <t>チョクセツ</t>
    </rPh>
    <rPh sb="2" eb="4">
      <t>コウカ</t>
    </rPh>
    <phoneticPr fontId="5"/>
  </si>
  <si>
    <t>第1次間接波及効果 (ｲ)</t>
    <rPh sb="0" eb="1">
      <t>ダイ</t>
    </rPh>
    <rPh sb="2" eb="9">
      <t>ジカンセツハキュウコウカ</t>
    </rPh>
    <phoneticPr fontId="5"/>
  </si>
  <si>
    <t>第2次間接波及効果 (ｳ)</t>
    <rPh sb="0" eb="1">
      <t>ダイ</t>
    </rPh>
    <rPh sb="2" eb="9">
      <t>ジカンセツハキュウコウカ</t>
    </rPh>
    <phoneticPr fontId="5"/>
  </si>
  <si>
    <t>総合効果 (ｱ+ｲ+ｳ)</t>
    <rPh sb="0" eb="2">
      <t>ソウゴウ</t>
    </rPh>
    <rPh sb="2" eb="4">
      <t>コウカ</t>
    </rPh>
    <phoneticPr fontId="5"/>
  </si>
  <si>
    <t>経済波及効果推計表</t>
    <rPh sb="0" eb="2">
      <t>ケイザイ</t>
    </rPh>
    <rPh sb="2" eb="6">
      <t>ハキュウコウカ</t>
    </rPh>
    <rPh sb="6" eb="8">
      <t>スイケイ</t>
    </rPh>
    <rPh sb="8" eb="9">
      <t>ヒョウ</t>
    </rPh>
    <phoneticPr fontId="5"/>
  </si>
  <si>
    <t>第１次間接波及効果</t>
    <rPh sb="0" eb="1">
      <t>ダイ</t>
    </rPh>
    <rPh sb="2" eb="3">
      <t>ジ</t>
    </rPh>
    <rPh sb="3" eb="5">
      <t>カンセツ</t>
    </rPh>
    <rPh sb="5" eb="7">
      <t>ハキュウ</t>
    </rPh>
    <rPh sb="7" eb="9">
      <t>コウカ</t>
    </rPh>
    <phoneticPr fontId="10"/>
  </si>
  <si>
    <t>第２次間接波及効果</t>
    <rPh sb="0" eb="1">
      <t>ダイ</t>
    </rPh>
    <rPh sb="2" eb="3">
      <t>ジ</t>
    </rPh>
    <rPh sb="3" eb="5">
      <t>カンセツ</t>
    </rPh>
    <rPh sb="5" eb="7">
      <t>ハキュウ</t>
    </rPh>
    <rPh sb="7" eb="9">
      <t>コウカ</t>
    </rPh>
    <phoneticPr fontId="10"/>
  </si>
  <si>
    <t>直接効果（県内需要額）</t>
    <rPh sb="0" eb="2">
      <t>チョクセツ</t>
    </rPh>
    <rPh sb="2" eb="4">
      <t>コウカ</t>
    </rPh>
    <rPh sb="5" eb="7">
      <t>ケンナイ</t>
    </rPh>
    <rPh sb="7" eb="10">
      <t>ジュヨウガク</t>
    </rPh>
    <phoneticPr fontId="10"/>
  </si>
  <si>
    <t>産業連関表による経済波及効果分析は経済モデルの1つであり、いくつかの仮定や前提があります。</t>
    <rPh sb="0" eb="2">
      <t>サンギョウ</t>
    </rPh>
    <rPh sb="2" eb="4">
      <t>レンカン</t>
    </rPh>
    <rPh sb="4" eb="5">
      <t>ヒョウ</t>
    </rPh>
    <rPh sb="8" eb="10">
      <t>ケイザイ</t>
    </rPh>
    <rPh sb="10" eb="12">
      <t>ハキュウ</t>
    </rPh>
    <rPh sb="12" eb="14">
      <t>コウカ</t>
    </rPh>
    <rPh sb="14" eb="16">
      <t>ブンセキ</t>
    </rPh>
    <rPh sb="17" eb="19">
      <t>ケイザイ</t>
    </rPh>
    <rPh sb="34" eb="36">
      <t>カテイ</t>
    </rPh>
    <rPh sb="37" eb="39">
      <t>ゼンテイ</t>
    </rPh>
    <phoneticPr fontId="2"/>
  </si>
  <si>
    <t>(1)すべての生産は、最終需要を満たすために行われるとします。</t>
    <rPh sb="7" eb="9">
      <t>セイサン</t>
    </rPh>
    <rPh sb="11" eb="13">
      <t>サイシュウ</t>
    </rPh>
    <rPh sb="13" eb="15">
      <t>ジュヨウ</t>
    </rPh>
    <rPh sb="16" eb="17">
      <t>ミ</t>
    </rPh>
    <rPh sb="22" eb="23">
      <t>オコナ</t>
    </rPh>
    <phoneticPr fontId="2"/>
  </si>
  <si>
    <t>(2)生産を行う上での制約条件はないものとします。</t>
    <rPh sb="3" eb="5">
      <t>セイサン</t>
    </rPh>
    <rPh sb="6" eb="7">
      <t>オコナ</t>
    </rPh>
    <rPh sb="8" eb="9">
      <t>ウエ</t>
    </rPh>
    <rPh sb="11" eb="13">
      <t>セイヤク</t>
    </rPh>
    <rPh sb="13" eb="15">
      <t>ジョウケン</t>
    </rPh>
    <phoneticPr fontId="2"/>
  </si>
  <si>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2"/>
  </si>
  <si>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2"/>
  </si>
  <si>
    <t>(7)各部門が生産活動を個別に行った和は、それらの部門が同時に行った時の総和に等しいとします。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2"/>
  </si>
  <si>
    <t>１　分析テーマ</t>
    <rPh sb="2" eb="4">
      <t>ブンセキ</t>
    </rPh>
    <phoneticPr fontId="5"/>
  </si>
  <si>
    <t>２　分析内容</t>
    <rPh sb="2" eb="4">
      <t>ブンセキ</t>
    </rPh>
    <rPh sb="4" eb="6">
      <t>ナイヨウ</t>
    </rPh>
    <phoneticPr fontId="10"/>
  </si>
  <si>
    <t>３　当初設定</t>
    <rPh sb="2" eb="4">
      <t>トウショ</t>
    </rPh>
    <rPh sb="4" eb="6">
      <t>セッテイ</t>
    </rPh>
    <phoneticPr fontId="10"/>
  </si>
  <si>
    <t>４　分析結果</t>
    <rPh sb="2" eb="4">
      <t>ブンセキ</t>
    </rPh>
    <rPh sb="4" eb="6">
      <t>ケッカ</t>
    </rPh>
    <phoneticPr fontId="10"/>
  </si>
  <si>
    <t>５　産業連関表による分析の注意点</t>
    <rPh sb="2" eb="4">
      <t>サンギョウ</t>
    </rPh>
    <rPh sb="4" eb="6">
      <t>レンカン</t>
    </rPh>
    <rPh sb="6" eb="7">
      <t>ヒョウ</t>
    </rPh>
    <rPh sb="10" eb="12">
      <t>ブンセキ</t>
    </rPh>
    <rPh sb="13" eb="16">
      <t>チュウイテン</t>
    </rPh>
    <phoneticPr fontId="2"/>
  </si>
  <si>
    <t>（使用データ：平成○○年大分市家計調査年報）</t>
    <rPh sb="1" eb="3">
      <t>シヨウ</t>
    </rPh>
    <rPh sb="7" eb="9">
      <t>ヘイセイ</t>
    </rPh>
    <rPh sb="12" eb="14">
      <t>オオイタ</t>
    </rPh>
    <rPh sb="14" eb="15">
      <t>シ</t>
    </rPh>
    <rPh sb="15" eb="17">
      <t>カケイ</t>
    </rPh>
    <phoneticPr fontId="10"/>
  </si>
  <si>
    <t>最終需要増加額</t>
    <rPh sb="0" eb="2">
      <t>サイシュウ</t>
    </rPh>
    <rPh sb="2" eb="4">
      <t>ジュヨウ</t>
    </rPh>
    <rPh sb="4" eb="7">
      <t>ゾウカガク</t>
    </rPh>
    <phoneticPr fontId="5"/>
  </si>
  <si>
    <t>直接需要＝県内最終需要増加額</t>
    <rPh sb="0" eb="2">
      <t>チョクセツ</t>
    </rPh>
    <rPh sb="2" eb="4">
      <t>ジュヨウ</t>
    </rPh>
    <rPh sb="5" eb="7">
      <t>ケンナイ</t>
    </rPh>
    <rPh sb="7" eb="9">
      <t>サイシュウ</t>
    </rPh>
    <rPh sb="9" eb="11">
      <t>ジュヨウ</t>
    </rPh>
    <rPh sb="11" eb="14">
      <t>ゾウカガク</t>
    </rPh>
    <phoneticPr fontId="5"/>
  </si>
  <si>
    <t>原材料投入額</t>
    <rPh sb="0" eb="3">
      <t>ゲンザイリョウ</t>
    </rPh>
    <rPh sb="3" eb="6">
      <t>トウニュウガク</t>
    </rPh>
    <phoneticPr fontId="5"/>
  </si>
  <si>
    <t>雇用者所得誘発額</t>
    <rPh sb="0" eb="3">
      <t>コヨウシャ</t>
    </rPh>
    <rPh sb="3" eb="5">
      <t>ショトク</t>
    </rPh>
    <rPh sb="5" eb="8">
      <t>ユウハツガク</t>
    </rPh>
    <phoneticPr fontId="5"/>
  </si>
  <si>
    <t>県内需要額</t>
    <rPh sb="0" eb="2">
      <t>ケンナイ</t>
    </rPh>
    <rPh sb="2" eb="5">
      <t>ジュヨウガク</t>
    </rPh>
    <phoneticPr fontId="5"/>
  </si>
  <si>
    <t>移輸入額</t>
    <rPh sb="0" eb="1">
      <t>イ</t>
    </rPh>
    <rPh sb="1" eb="4">
      <t>ユニュウガク</t>
    </rPh>
    <phoneticPr fontId="5"/>
  </si>
  <si>
    <t>第1次間接波及効果</t>
    <phoneticPr fontId="5"/>
  </si>
  <si>
    <t>（原材料投入額+粗付加価値額）</t>
    <phoneticPr fontId="5"/>
  </si>
  <si>
    <t>雇用誘発者数</t>
    <rPh sb="0" eb="2">
      <t>コヨウ</t>
    </rPh>
    <rPh sb="2" eb="4">
      <t>ユウハツ</t>
    </rPh>
    <rPh sb="4" eb="5">
      <t>シャ</t>
    </rPh>
    <rPh sb="5" eb="6">
      <t>スウ</t>
    </rPh>
    <phoneticPr fontId="5"/>
  </si>
  <si>
    <t>（直接効果＋第1次間接波及効果）</t>
    <rPh sb="1" eb="3">
      <t>チョクセツ</t>
    </rPh>
    <rPh sb="3" eb="5">
      <t>コウカ</t>
    </rPh>
    <rPh sb="6" eb="7">
      <t>ダイ</t>
    </rPh>
    <rPh sb="8" eb="15">
      <t>ジカンセツハキュウコウカ</t>
    </rPh>
    <phoneticPr fontId="5"/>
  </si>
  <si>
    <t>消費支出額</t>
    <rPh sb="0" eb="2">
      <t>ショウヒ</t>
    </rPh>
    <rPh sb="2" eb="5">
      <t>シシュツガク</t>
    </rPh>
    <phoneticPr fontId="5"/>
  </si>
  <si>
    <t>第2次間接波及効果</t>
    <phoneticPr fontId="5"/>
  </si>
  <si>
    <t xml:space="preserve"> × 雇用者所得率</t>
    <rPh sb="3" eb="6">
      <t>コヨウシャ</t>
    </rPh>
    <rPh sb="6" eb="8">
      <t>ショトク</t>
    </rPh>
    <rPh sb="8" eb="9">
      <t>リツ</t>
    </rPh>
    <phoneticPr fontId="5"/>
  </si>
  <si>
    <t xml:space="preserve"> × 粗付加価値率</t>
    <rPh sb="3" eb="6">
      <t>ソフカ</t>
    </rPh>
    <rPh sb="6" eb="9">
      <t>カチリツ</t>
    </rPh>
    <phoneticPr fontId="5"/>
  </si>
  <si>
    <t xml:space="preserve"> × 県内自給率</t>
    <rPh sb="3" eb="5">
      <t>ケンナイ</t>
    </rPh>
    <rPh sb="5" eb="8">
      <t>ジキュウリツ</t>
    </rPh>
    <phoneticPr fontId="5"/>
  </si>
  <si>
    <t xml:space="preserve"> × 投入係数</t>
    <rPh sb="3" eb="5">
      <t>トウニュウ</t>
    </rPh>
    <rPh sb="5" eb="7">
      <t>ケイスウ</t>
    </rPh>
    <phoneticPr fontId="5"/>
  </si>
  <si>
    <t xml:space="preserve"> × 移輸入率</t>
    <rPh sb="3" eb="4">
      <t>イ</t>
    </rPh>
    <rPh sb="4" eb="6">
      <t>ユニュウ</t>
    </rPh>
    <rPh sb="6" eb="7">
      <t>リツ</t>
    </rPh>
    <phoneticPr fontId="5"/>
  </si>
  <si>
    <t xml:space="preserve"> × 逆行列係数</t>
    <rPh sb="3" eb="6">
      <t>ギャクギョウレツ</t>
    </rPh>
    <rPh sb="6" eb="8">
      <t>ケイスウ</t>
    </rPh>
    <phoneticPr fontId="5"/>
  </si>
  <si>
    <t xml:space="preserve"> × 消費支出構成比</t>
    <rPh sb="3" eb="5">
      <t>ショウヒ</t>
    </rPh>
    <rPh sb="5" eb="7">
      <t>シシュツ</t>
    </rPh>
    <rPh sb="7" eb="10">
      <t>コウセイヒ</t>
    </rPh>
    <phoneticPr fontId="5"/>
  </si>
  <si>
    <t>第２次間接波及効果</t>
    <rPh sb="0" eb="1">
      <t>ダイ</t>
    </rPh>
    <rPh sb="2" eb="9">
      <t>ジカンセツハキュウコウカ</t>
    </rPh>
    <phoneticPr fontId="5"/>
  </si>
  <si>
    <t>第１次間接波及効果</t>
    <rPh sb="0" eb="1">
      <t>ダイ</t>
    </rPh>
    <rPh sb="2" eb="9">
      <t>ジカンセツハキュウコウカ</t>
    </rPh>
    <phoneticPr fontId="5"/>
  </si>
  <si>
    <t xml:space="preserve"> × 雇用係数</t>
    <rPh sb="3" eb="5">
      <t>コヨウ</t>
    </rPh>
    <rPh sb="5" eb="7">
      <t>ケイスウ</t>
    </rPh>
    <phoneticPr fontId="5"/>
  </si>
  <si>
    <t>経済波及効果フロー</t>
    <rPh sb="0" eb="2">
      <t>ケイザイ</t>
    </rPh>
    <rPh sb="2" eb="6">
      <t>ハキュウコウカ</t>
    </rPh>
    <phoneticPr fontId="5"/>
  </si>
  <si>
    <t>分析テーマ</t>
    <rPh sb="0" eb="2">
      <t>ブンセキ</t>
    </rPh>
    <phoneticPr fontId="5"/>
  </si>
  <si>
    <t>経済波及効果分析ツール</t>
    <rPh sb="0" eb="2">
      <t>ケイザイ</t>
    </rPh>
    <rPh sb="2" eb="4">
      <t>ハキュウ</t>
    </rPh>
    <rPh sb="4" eb="6">
      <t>コウカ</t>
    </rPh>
    <rPh sb="6" eb="8">
      <t>ブンセキ</t>
    </rPh>
    <phoneticPr fontId="5"/>
  </si>
  <si>
    <t>　　　←　ドロップダウンリストから選択してください</t>
    <rPh sb="17" eb="19">
      <t>センタク</t>
    </rPh>
    <phoneticPr fontId="5"/>
  </si>
  <si>
    <t>　　　←　入力してください</t>
    <rPh sb="5" eb="7">
      <t>ニュウリョク</t>
    </rPh>
    <phoneticPr fontId="5"/>
  </si>
  <si>
    <t>◆</t>
    <phoneticPr fontId="5"/>
  </si>
  <si>
    <t>１．ご利用にあたって</t>
    <rPh sb="3" eb="5">
      <t>リヨウ</t>
    </rPh>
    <phoneticPr fontId="2"/>
  </si>
  <si>
    <t>２．分析ツールの使用方法</t>
    <rPh sb="2" eb="4">
      <t>ブンセキ</t>
    </rPh>
    <rPh sb="8" eb="10">
      <t>シヨウ</t>
    </rPh>
    <rPh sb="10" eb="12">
      <t>ホウホウ</t>
    </rPh>
    <phoneticPr fontId="2"/>
  </si>
  <si>
    <t>※</t>
  </si>
  <si>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2"/>
  </si>
  <si>
    <t>需要量が2倍になれば、原材料投入額も2倍になるという「線形比例」を仮定しているため、規模の経済性等は考慮していません。
また、「線形比例」であることから、各部門が生産活動を個別に行った和は、それらの部門が同時に行った時の総和に等しくなります。</t>
    <rPh sb="0" eb="2">
      <t>ジュヨウ</t>
    </rPh>
    <rPh sb="2" eb="3">
      <t>リョウ</t>
    </rPh>
    <rPh sb="5" eb="6">
      <t>バイ</t>
    </rPh>
    <rPh sb="11" eb="12">
      <t>ゲン</t>
    </rPh>
    <rPh sb="12" eb="14">
      <t>ザイリョウ</t>
    </rPh>
    <rPh sb="14" eb="16">
      <t>トウニュウ</t>
    </rPh>
    <rPh sb="16" eb="17">
      <t>ガク</t>
    </rPh>
    <rPh sb="19" eb="20">
      <t>バイ</t>
    </rPh>
    <rPh sb="27" eb="29">
      <t>センケイ</t>
    </rPh>
    <rPh sb="29" eb="31">
      <t>ヒレイ</t>
    </rPh>
    <rPh sb="33" eb="35">
      <t>カテイ</t>
    </rPh>
    <rPh sb="42" eb="44">
      <t>キボ</t>
    </rPh>
    <rPh sb="45" eb="49">
      <t>ケイザイセイナド</t>
    </rPh>
    <rPh sb="50" eb="52">
      <t>コウリョ</t>
    </rPh>
    <phoneticPr fontId="2"/>
  </si>
  <si>
    <t>生産を行う上での、制約条件はないものとします。需要増加に県内での原材料調達が行えず、移輸入により増産に対応するようなことは考えず、移輸入率が一定の下で十分に増産に対応できるとします。</t>
    <rPh sb="0" eb="2">
      <t>セイサン</t>
    </rPh>
    <rPh sb="3" eb="4">
      <t>オコナ</t>
    </rPh>
    <rPh sb="5" eb="6">
      <t>ウエ</t>
    </rPh>
    <rPh sb="9" eb="11">
      <t>セイヤク</t>
    </rPh>
    <rPh sb="11" eb="13">
      <t>ジョウケン</t>
    </rPh>
    <rPh sb="23" eb="25">
      <t>ジュヨウ</t>
    </rPh>
    <rPh sb="25" eb="27">
      <t>ゾウカ</t>
    </rPh>
    <rPh sb="28" eb="29">
      <t>ケン</t>
    </rPh>
    <rPh sb="29" eb="30">
      <t>ナイ</t>
    </rPh>
    <rPh sb="32" eb="33">
      <t>ゲン</t>
    </rPh>
    <rPh sb="33" eb="35">
      <t>ザイリョウ</t>
    </rPh>
    <rPh sb="35" eb="37">
      <t>チョウタツ</t>
    </rPh>
    <rPh sb="38" eb="39">
      <t>オコナ</t>
    </rPh>
    <rPh sb="42" eb="43">
      <t>イ</t>
    </rPh>
    <rPh sb="43" eb="45">
      <t>ユニュウ</t>
    </rPh>
    <rPh sb="48" eb="50">
      <t>ゾウサン</t>
    </rPh>
    <rPh sb="51" eb="53">
      <t>タイオウ</t>
    </rPh>
    <rPh sb="61" eb="62">
      <t>カンガ</t>
    </rPh>
    <rPh sb="65" eb="66">
      <t>イ</t>
    </rPh>
    <rPh sb="66" eb="68">
      <t>ユニュウ</t>
    </rPh>
    <rPh sb="68" eb="69">
      <t>リツ</t>
    </rPh>
    <rPh sb="70" eb="72">
      <t>イッテイ</t>
    </rPh>
    <rPh sb="73" eb="74">
      <t>モト</t>
    </rPh>
    <rPh sb="75" eb="77">
      <t>ジュウブン</t>
    </rPh>
    <rPh sb="78" eb="80">
      <t>ゾウサン</t>
    </rPh>
    <rPh sb="81" eb="83">
      <t>タイオウ</t>
    </rPh>
    <phoneticPr fontId="2"/>
  </si>
  <si>
    <t>生産波及は、途中段階で中断することはなく、最後まで波及するものとします。例えば、在庫の取り崩しではなく、新規の生産で対応するものとします。</t>
    <rPh sb="36" eb="37">
      <t>タト</t>
    </rPh>
    <rPh sb="40" eb="42">
      <t>ザイコ</t>
    </rPh>
    <rPh sb="43" eb="44">
      <t>ト</t>
    </rPh>
    <rPh sb="45" eb="46">
      <t>クズ</t>
    </rPh>
    <rPh sb="52" eb="54">
      <t>シンキ</t>
    </rPh>
    <rPh sb="55" eb="57">
      <t>セイサン</t>
    </rPh>
    <rPh sb="58" eb="60">
      <t>タイオウ</t>
    </rPh>
    <phoneticPr fontId="2"/>
  </si>
  <si>
    <t>一般的に産業連関モデルには時間の概念がないため、経済波及効果の達成時期は明確ではありません。</t>
    <rPh sb="0" eb="3">
      <t>イッパンテキ</t>
    </rPh>
    <rPh sb="4" eb="6">
      <t>サンギョウ</t>
    </rPh>
    <rPh sb="6" eb="8">
      <t>レンカン</t>
    </rPh>
    <phoneticPr fontId="2"/>
  </si>
  <si>
    <t>４．その他</t>
    <rPh sb="4" eb="5">
      <t>ホカ</t>
    </rPh>
    <phoneticPr fontId="2"/>
  </si>
  <si>
    <t>分析ツールを利用した結果を公表・発表した場合は大分県企画振興部統計調査課統計分析班までご連絡ください。</t>
    <rPh sb="0" eb="2">
      <t>ブンセキ</t>
    </rPh>
    <rPh sb="6" eb="8">
      <t>リヨウ</t>
    </rPh>
    <rPh sb="10" eb="12">
      <t>ケッカ</t>
    </rPh>
    <rPh sb="13" eb="15">
      <t>コウヒョウ</t>
    </rPh>
    <rPh sb="16" eb="18">
      <t>ハッピョウ</t>
    </rPh>
    <rPh sb="20" eb="22">
      <t>バアイ</t>
    </rPh>
    <rPh sb="23" eb="25">
      <t>オオイタ</t>
    </rPh>
    <rPh sb="25" eb="26">
      <t>ケン</t>
    </rPh>
    <rPh sb="26" eb="28">
      <t>キカク</t>
    </rPh>
    <rPh sb="28" eb="30">
      <t>シンコウ</t>
    </rPh>
    <rPh sb="30" eb="31">
      <t>ブ</t>
    </rPh>
    <rPh sb="31" eb="33">
      <t>トウケイ</t>
    </rPh>
    <rPh sb="33" eb="35">
      <t>チョウサ</t>
    </rPh>
    <rPh sb="35" eb="36">
      <t>カ</t>
    </rPh>
    <rPh sb="36" eb="38">
      <t>トウケイ</t>
    </rPh>
    <rPh sb="38" eb="40">
      <t>ブンセキ</t>
    </rPh>
    <rPh sb="40" eb="41">
      <t>ハン</t>
    </rPh>
    <rPh sb="44" eb="46">
      <t>レンラク</t>
    </rPh>
    <phoneticPr fontId="2"/>
  </si>
  <si>
    <t>分析ツールは産業連関表の利用方法を例示したに過ぎず、分析ツールによる結果を大分県が保証するものではありません。</t>
  </si>
  <si>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2"/>
  </si>
  <si>
    <t>〒870-8501　大分県大分市大手町３－１－１</t>
    <phoneticPr fontId="5"/>
  </si>
  <si>
    <t>E-mail：a10800@pref.oita.lg.jp</t>
    <phoneticPr fontId="5"/>
  </si>
  <si>
    <t>大分県 企画振興部 統計調査課 統計分析班</t>
    <rPh sb="0" eb="2">
      <t>オオイタ</t>
    </rPh>
    <rPh sb="2" eb="3">
      <t>ケン</t>
    </rPh>
    <rPh sb="4" eb="6">
      <t>キカク</t>
    </rPh>
    <rPh sb="6" eb="8">
      <t>シンコウ</t>
    </rPh>
    <rPh sb="8" eb="9">
      <t>ブ</t>
    </rPh>
    <rPh sb="10" eb="12">
      <t>トウケイ</t>
    </rPh>
    <rPh sb="12" eb="15">
      <t>チョウサカ</t>
    </rPh>
    <rPh sb="16" eb="18">
      <t>トウケイ</t>
    </rPh>
    <rPh sb="18" eb="20">
      <t>ブンセキ</t>
    </rPh>
    <rPh sb="20" eb="21">
      <t>ハン</t>
    </rPh>
    <phoneticPr fontId="2"/>
  </si>
  <si>
    <t>大分県内の産業に需要が発生しない場合や、需要が発生する産業が不明な場合はこのツールで分析することができません。</t>
    <phoneticPr fontId="2"/>
  </si>
  <si>
    <t>単位の調整は必要に応じて行ってください。</t>
    <phoneticPr fontId="5"/>
  </si>
  <si>
    <t>分析者によって分析の前提条件・方法などが異なるため、同じ産業連関表を使っても分析結果が異なる場合があります。</t>
    <rPh sb="0" eb="3">
      <t>ブンセキシャ</t>
    </rPh>
    <rPh sb="7" eb="9">
      <t>ブンセキ</t>
    </rPh>
    <rPh sb="10" eb="12">
      <t>ゼンテイ</t>
    </rPh>
    <rPh sb="12" eb="14">
      <t>ジョウケン</t>
    </rPh>
    <rPh sb="15" eb="17">
      <t>ホウホウ</t>
    </rPh>
    <rPh sb="20" eb="21">
      <t>コト</t>
    </rPh>
    <rPh sb="26" eb="27">
      <t>オナ</t>
    </rPh>
    <rPh sb="28" eb="30">
      <t>サンギョウ</t>
    </rPh>
    <rPh sb="30" eb="32">
      <t>レンカン</t>
    </rPh>
    <rPh sb="32" eb="33">
      <t>ヒョウ</t>
    </rPh>
    <rPh sb="34" eb="35">
      <t>ツカ</t>
    </rPh>
    <rPh sb="38" eb="40">
      <t>ブンセキ</t>
    </rPh>
    <rPh sb="40" eb="42">
      <t>ケッカ</t>
    </rPh>
    <rPh sb="43" eb="44">
      <t>コト</t>
    </rPh>
    <rPh sb="46" eb="48">
      <t>バアイ</t>
    </rPh>
    <phoneticPr fontId="2"/>
  </si>
  <si>
    <t>分析ツールに関する問い合わせは下記までお願いします。</t>
    <rPh sb="0" eb="2">
      <t>ブンセキ</t>
    </rPh>
    <rPh sb="6" eb="7">
      <t>カン</t>
    </rPh>
    <rPh sb="9" eb="10">
      <t>ト</t>
    </rPh>
    <rPh sb="11" eb="12">
      <t>ア</t>
    </rPh>
    <rPh sb="15" eb="17">
      <t>カキ</t>
    </rPh>
    <rPh sb="20" eb="21">
      <t>ネガ</t>
    </rPh>
    <phoneticPr fontId="2"/>
  </si>
  <si>
    <t>1)</t>
    <phoneticPr fontId="5"/>
  </si>
  <si>
    <t>2)</t>
    <phoneticPr fontId="5"/>
  </si>
  <si>
    <t>3)</t>
    <phoneticPr fontId="5"/>
  </si>
  <si>
    <t>4)</t>
    <phoneticPr fontId="5"/>
  </si>
  <si>
    <t>5)</t>
    <phoneticPr fontId="5"/>
  </si>
  <si>
    <t>6)</t>
    <phoneticPr fontId="5"/>
  </si>
  <si>
    <t>産業部門別に新規に発生する最終需要額を設定します（最終需要額とは原材料等の中間需要額を除いた消費や投資に回る需要額をさします。例えば、りんごを１つ買う場合でもそのまま消費すれば最終需要ですが、ジャムを作って販売する場合は中間需要であり最終需要とはなりません）。需要額の設定には別途、アンケート調査や他の統計資料の利用等が必要となる場合があります。</t>
    <rPh sb="0" eb="2">
      <t>サンギョウ</t>
    </rPh>
    <rPh sb="2" eb="4">
      <t>ブモン</t>
    </rPh>
    <rPh sb="4" eb="5">
      <t>ベツ</t>
    </rPh>
    <rPh sb="6" eb="8">
      <t>シンキ</t>
    </rPh>
    <rPh sb="9" eb="11">
      <t>ハッセイ</t>
    </rPh>
    <rPh sb="13" eb="15">
      <t>サイシュウ</t>
    </rPh>
    <rPh sb="15" eb="17">
      <t>ジュヨウ</t>
    </rPh>
    <rPh sb="17" eb="18">
      <t>ガク</t>
    </rPh>
    <rPh sb="19" eb="21">
      <t>セッテイ</t>
    </rPh>
    <rPh sb="25" eb="27">
      <t>サイシュウ</t>
    </rPh>
    <rPh sb="27" eb="29">
      <t>ジュヨウ</t>
    </rPh>
    <rPh sb="29" eb="30">
      <t>ガク</t>
    </rPh>
    <rPh sb="32" eb="33">
      <t>ゲン</t>
    </rPh>
    <rPh sb="33" eb="35">
      <t>ザイリョウ</t>
    </rPh>
    <rPh sb="35" eb="36">
      <t>トウ</t>
    </rPh>
    <rPh sb="37" eb="39">
      <t>チュウカン</t>
    </rPh>
    <rPh sb="39" eb="41">
      <t>ジュヨウ</t>
    </rPh>
    <rPh sb="41" eb="42">
      <t>ガク</t>
    </rPh>
    <rPh sb="43" eb="44">
      <t>ノゾ</t>
    </rPh>
    <rPh sb="46" eb="48">
      <t>ショウヒ</t>
    </rPh>
    <rPh sb="49" eb="51">
      <t>トウシ</t>
    </rPh>
    <rPh sb="52" eb="53">
      <t>マワ</t>
    </rPh>
    <rPh sb="54" eb="56">
      <t>ジュヨウ</t>
    </rPh>
    <rPh sb="56" eb="57">
      <t>ガク</t>
    </rPh>
    <rPh sb="63" eb="64">
      <t>タト</t>
    </rPh>
    <rPh sb="73" eb="74">
      <t>カ</t>
    </rPh>
    <rPh sb="75" eb="77">
      <t>バアイ</t>
    </rPh>
    <rPh sb="83" eb="85">
      <t>ショウヒ</t>
    </rPh>
    <rPh sb="88" eb="90">
      <t>サイシュウ</t>
    </rPh>
    <rPh sb="90" eb="92">
      <t>ジュヨウ</t>
    </rPh>
    <rPh sb="100" eb="101">
      <t>ツク</t>
    </rPh>
    <rPh sb="103" eb="105">
      <t>ハンバイ</t>
    </rPh>
    <rPh sb="107" eb="109">
      <t>バアイ</t>
    </rPh>
    <rPh sb="110" eb="112">
      <t>チュウカン</t>
    </rPh>
    <rPh sb="112" eb="114">
      <t>ジュヨウ</t>
    </rPh>
    <rPh sb="117" eb="119">
      <t>サイシュウ</t>
    </rPh>
    <rPh sb="119" eb="121">
      <t>ジュヨウ</t>
    </rPh>
    <rPh sb="130" eb="132">
      <t>ジュヨウ</t>
    </rPh>
    <rPh sb="132" eb="133">
      <t>ガク</t>
    </rPh>
    <rPh sb="134" eb="136">
      <t>セッテイ</t>
    </rPh>
    <rPh sb="138" eb="140">
      <t>ベット</t>
    </rPh>
    <rPh sb="146" eb="148">
      <t>チョウサ</t>
    </rPh>
    <rPh sb="149" eb="150">
      <t>ホカ</t>
    </rPh>
    <rPh sb="151" eb="153">
      <t>トウケイ</t>
    </rPh>
    <rPh sb="153" eb="155">
      <t>シリョウ</t>
    </rPh>
    <rPh sb="156" eb="158">
      <t>リヨウ</t>
    </rPh>
    <rPh sb="158" eb="159">
      <t>トウ</t>
    </rPh>
    <rPh sb="160" eb="162">
      <t>ヒツヨウ</t>
    </rPh>
    <rPh sb="165" eb="167">
      <t>バアイ</t>
    </rPh>
    <phoneticPr fontId="2"/>
  </si>
  <si>
    <t>1)で設定した最終需要額をデータ入力表に入力します。最終需要額はドロップダウンリストから、生産者価格または購入者価格を選択してください。</t>
    <rPh sb="3" eb="5">
      <t>セッテイ</t>
    </rPh>
    <rPh sb="7" eb="9">
      <t>サイシュウ</t>
    </rPh>
    <rPh sb="9" eb="12">
      <t>ジュヨウガク</t>
    </rPh>
    <rPh sb="16" eb="18">
      <t>ニュウリョク</t>
    </rPh>
    <rPh sb="18" eb="19">
      <t>ヒョウ</t>
    </rPh>
    <rPh sb="20" eb="22">
      <t>ニュウリョク</t>
    </rPh>
    <rPh sb="53" eb="56">
      <t>コウニュウシャ</t>
    </rPh>
    <rPh sb="56" eb="58">
      <t>カカク</t>
    </rPh>
    <rPh sb="59" eb="61">
      <t>センタク</t>
    </rPh>
    <phoneticPr fontId="2"/>
  </si>
  <si>
    <t>結果表に、分析内容を入力します。</t>
    <rPh sb="0" eb="2">
      <t>ケッカ</t>
    </rPh>
    <rPh sb="2" eb="3">
      <t>ヒョウ</t>
    </rPh>
    <rPh sb="5" eb="7">
      <t>ブンセキ</t>
    </rPh>
    <rPh sb="7" eb="9">
      <t>ナイヨウ</t>
    </rPh>
    <rPh sb="10" eb="12">
      <t>ニュウリョク</t>
    </rPh>
    <phoneticPr fontId="2"/>
  </si>
  <si>
    <t>部門別経済波及効果分析グラフ</t>
    <rPh sb="0" eb="3">
      <t>ブモンベツ</t>
    </rPh>
    <rPh sb="3" eb="5">
      <t>ケイザイ</t>
    </rPh>
    <rPh sb="5" eb="9">
      <t>ハキュウコウカ</t>
    </rPh>
    <rPh sb="9" eb="11">
      <t>ブンセキ</t>
    </rPh>
    <phoneticPr fontId="5"/>
  </si>
  <si>
    <t>　　分析テーマ</t>
    <rPh sb="2" eb="4">
      <t>ブンセキ</t>
    </rPh>
    <phoneticPr fontId="5"/>
  </si>
  <si>
    <t>※四捨五入の関係で内訳が合計と一致しない場合があります。</t>
    <rPh sb="1" eb="5">
      <t>シシャゴニュウ</t>
    </rPh>
    <rPh sb="6" eb="8">
      <t>カンケイ</t>
    </rPh>
    <rPh sb="12" eb="14">
      <t>ゴウケイ</t>
    </rPh>
    <rPh sb="15" eb="17">
      <t>イッチ</t>
    </rPh>
    <rPh sb="20" eb="22">
      <t>バアイ</t>
    </rPh>
    <phoneticPr fontId="5"/>
  </si>
  <si>
    <t xml:space="preserve">分析テーマ ： </t>
    <rPh sb="0" eb="2">
      <t>ブンセキ</t>
    </rPh>
    <phoneticPr fontId="5"/>
  </si>
  <si>
    <t>部門</t>
    <rPh sb="0" eb="2">
      <t>ブモン</t>
    </rPh>
    <phoneticPr fontId="5"/>
  </si>
  <si>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2"/>
  </si>
  <si>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2"/>
  </si>
  <si>
    <t>・</t>
    <phoneticPr fontId="5"/>
  </si>
  <si>
    <t>生産者価格</t>
    <rPh sb="0" eb="3">
      <t>セイサンシャ</t>
    </rPh>
    <rPh sb="3" eb="5">
      <t>カカク</t>
    </rPh>
    <phoneticPr fontId="5"/>
  </si>
  <si>
    <t>： 生産者が出荷するときの価格</t>
    <phoneticPr fontId="5"/>
  </si>
  <si>
    <t>： 店頭で販売するときの価格</t>
    <rPh sb="2" eb="4">
      <t>テントウ</t>
    </rPh>
    <rPh sb="5" eb="7">
      <t>ハンバイ</t>
    </rPh>
    <phoneticPr fontId="2"/>
  </si>
  <si>
    <t>分析結果①～④に分析結果が出力され、印刷することができます。</t>
    <rPh sb="0" eb="2">
      <t>ブンセキ</t>
    </rPh>
    <rPh sb="2" eb="4">
      <t>ケッカ</t>
    </rPh>
    <rPh sb="8" eb="10">
      <t>ブンセキ</t>
    </rPh>
    <rPh sb="10" eb="12">
      <t>ケッカ</t>
    </rPh>
    <rPh sb="13" eb="15">
      <t>シュツリョク</t>
    </rPh>
    <rPh sb="18" eb="20">
      <t>インサツ</t>
    </rPh>
    <phoneticPr fontId="2"/>
  </si>
  <si>
    <t>部門別発生需要額</t>
    <rPh sb="0" eb="3">
      <t>ブモンベツ</t>
    </rPh>
    <rPh sb="3" eb="5">
      <t>ハッセイ</t>
    </rPh>
    <rPh sb="5" eb="8">
      <t>ジュヨウガク</t>
    </rPh>
    <phoneticPr fontId="5"/>
  </si>
  <si>
    <t>（単位：百万円／人）</t>
    <rPh sb="1" eb="3">
      <t>タンイ</t>
    </rPh>
    <rPh sb="4" eb="5">
      <t>ヒャク</t>
    </rPh>
    <rPh sb="5" eb="7">
      <t>マンエン</t>
    </rPh>
    <rPh sb="8" eb="9">
      <t>ニン</t>
    </rPh>
    <phoneticPr fontId="13"/>
  </si>
  <si>
    <t>係数単位調整</t>
    <rPh sb="0" eb="2">
      <t>ケイスウ</t>
    </rPh>
    <phoneticPr fontId="13"/>
  </si>
  <si>
    <t>億円</t>
  </si>
  <si>
    <t>百万円</t>
  </si>
  <si>
    <t>万円</t>
  </si>
  <si>
    <t>千円</t>
  </si>
  <si>
    <t>円</t>
  </si>
  <si>
    <t>単位：</t>
    <rPh sb="0" eb="2">
      <t>タンイ</t>
    </rPh>
    <phoneticPr fontId="5"/>
  </si>
  <si>
    <t>　　←　ドロップダウンリストから選択してください</t>
    <rPh sb="16" eb="18">
      <t>センタク</t>
    </rPh>
    <phoneticPr fontId="5"/>
  </si>
  <si>
    <t>電話：097-506-2442　FAX：097-506-1727</t>
    <rPh sb="0" eb="2">
      <t>デンワ</t>
    </rPh>
    <phoneticPr fontId="5"/>
  </si>
  <si>
    <t>分析に使用する産業連関表は平成23年時点のものであり、当時の経済情勢（産業構造や物価）をもとに作成されています。その後の経済情勢の変化（新規の企業立地や物価変動）は反映されていません。</t>
    <rPh sb="0" eb="2">
      <t>ブンセキ</t>
    </rPh>
    <rPh sb="3" eb="5">
      <t>シヨウ</t>
    </rPh>
    <rPh sb="7" eb="9">
      <t>サンギョウ</t>
    </rPh>
    <rPh sb="9" eb="11">
      <t>レンカン</t>
    </rPh>
    <rPh sb="11" eb="12">
      <t>ヒョウ</t>
    </rPh>
    <rPh sb="13" eb="15">
      <t>ヘイセイ</t>
    </rPh>
    <rPh sb="17" eb="18">
      <t>ネン</t>
    </rPh>
    <rPh sb="18" eb="20">
      <t>ジテン</t>
    </rPh>
    <rPh sb="27" eb="29">
      <t>トウジ</t>
    </rPh>
    <rPh sb="30" eb="32">
      <t>ケイザイ</t>
    </rPh>
    <rPh sb="32" eb="34">
      <t>ジョウセイ</t>
    </rPh>
    <rPh sb="35" eb="37">
      <t>サンギョウ</t>
    </rPh>
    <rPh sb="37" eb="39">
      <t>コウゾウ</t>
    </rPh>
    <rPh sb="40" eb="42">
      <t>ブッカ</t>
    </rPh>
    <rPh sb="47" eb="49">
      <t>サクセイ</t>
    </rPh>
    <rPh sb="58" eb="59">
      <t>ゴ</t>
    </rPh>
    <rPh sb="60" eb="62">
      <t>ケイザイ</t>
    </rPh>
    <rPh sb="62" eb="64">
      <t>ジョウセイ</t>
    </rPh>
    <rPh sb="65" eb="67">
      <t>ヘンカ</t>
    </rPh>
    <rPh sb="68" eb="70">
      <t>シンキ</t>
    </rPh>
    <rPh sb="71" eb="73">
      <t>キギョウ</t>
    </rPh>
    <rPh sb="73" eb="75">
      <t>リッチ</t>
    </rPh>
    <rPh sb="76" eb="78">
      <t>ブッカ</t>
    </rPh>
    <rPh sb="78" eb="80">
      <t>ヘンドウ</t>
    </rPh>
    <rPh sb="82" eb="84">
      <t>ハンエイ</t>
    </rPh>
    <phoneticPr fontId="2"/>
  </si>
  <si>
    <t>水道</t>
  </si>
  <si>
    <t>廃棄物処理</t>
  </si>
  <si>
    <t>就業係数</t>
    <rPh sb="0" eb="2">
      <t>シュウギョウ</t>
    </rPh>
    <rPh sb="2" eb="4">
      <t>ケイスウ</t>
    </rPh>
    <phoneticPr fontId="3"/>
  </si>
  <si>
    <t>就業係数、雇用係数</t>
    <rPh sb="0" eb="2">
      <t>シュウギョウ</t>
    </rPh>
    <rPh sb="2" eb="4">
      <t>ケイスウ</t>
    </rPh>
    <rPh sb="5" eb="7">
      <t>コヨウ</t>
    </rPh>
    <rPh sb="7" eb="9">
      <t>ケイスウ</t>
    </rPh>
    <phoneticPr fontId="13"/>
  </si>
  <si>
    <t>家計外消費支出（行）</t>
  </si>
  <si>
    <t>雇用者所得</t>
  </si>
  <si>
    <t>営業余剰</t>
  </si>
  <si>
    <t>資本減耗引当</t>
  </si>
  <si>
    <t>（控除）経常補助金</t>
  </si>
  <si>
    <t>県内生産額</t>
  </si>
  <si>
    <t>在庫純増</t>
  </si>
  <si>
    <t xml:space="preserve"> × 消費転換係数</t>
    <rPh sb="3" eb="5">
      <t>ショウヒ</t>
    </rPh>
    <rPh sb="5" eb="7">
      <t>テンカン</t>
    </rPh>
    <rPh sb="7" eb="9">
      <t>ケイスウ</t>
    </rPh>
    <phoneticPr fontId="5"/>
  </si>
  <si>
    <t>就業誘発者数</t>
    <rPh sb="0" eb="2">
      <t>シュウギョウ</t>
    </rPh>
    <rPh sb="2" eb="4">
      <t>ユウハツ</t>
    </rPh>
    <rPh sb="4" eb="5">
      <t>シャ</t>
    </rPh>
    <rPh sb="5" eb="6">
      <t>スウ</t>
    </rPh>
    <phoneticPr fontId="10"/>
  </si>
  <si>
    <t xml:space="preserve"> × 就業係数</t>
    <rPh sb="5" eb="7">
      <t>ケイスウ</t>
    </rPh>
    <phoneticPr fontId="5"/>
  </si>
  <si>
    <t>就業誘発者数</t>
    <rPh sb="2" eb="4">
      <t>ユウハツ</t>
    </rPh>
    <rPh sb="4" eb="5">
      <t>シャ</t>
    </rPh>
    <rPh sb="5" eb="6">
      <t>スウ</t>
    </rPh>
    <phoneticPr fontId="5"/>
  </si>
  <si>
    <t>耕種農業</t>
  </si>
  <si>
    <t>畜産</t>
  </si>
  <si>
    <t>農業サービス</t>
  </si>
  <si>
    <t>鉱物</t>
    <rPh sb="0" eb="2">
      <t>コウブツ</t>
    </rPh>
    <phoneticPr fontId="5"/>
  </si>
  <si>
    <t>石炭・原油･天然ガス</t>
  </si>
  <si>
    <t>食料品</t>
  </si>
  <si>
    <t>飲料</t>
  </si>
  <si>
    <t>飼料・有機質肥料（別掲を除く。）</t>
    <rPh sb="12" eb="13">
      <t>ノゾ</t>
    </rPh>
    <phoneticPr fontId="5"/>
  </si>
  <si>
    <t>たばこ</t>
  </si>
  <si>
    <t>繊維工業製品</t>
  </si>
  <si>
    <t>衣服・その他の繊維既製品</t>
  </si>
  <si>
    <t>木材・木製品</t>
    <rPh sb="0" eb="2">
      <t>モクザイ</t>
    </rPh>
    <phoneticPr fontId="5"/>
  </si>
  <si>
    <t>家具・装備品</t>
  </si>
  <si>
    <t>パルプ・紙・板紙・加工紙</t>
  </si>
  <si>
    <t>紙加工品</t>
  </si>
  <si>
    <t>印刷･製版･製本</t>
  </si>
  <si>
    <t>化学肥料</t>
  </si>
  <si>
    <t>無機化学工業製品</t>
  </si>
  <si>
    <t>石油化学基礎製品</t>
  </si>
  <si>
    <t>有機化学工業製品（石油化学基礎製品を除く。）</t>
    <rPh sb="18" eb="19">
      <t>ノゾ</t>
    </rPh>
    <phoneticPr fontId="5"/>
  </si>
  <si>
    <t>合成樹脂</t>
  </si>
  <si>
    <t>化学繊維</t>
  </si>
  <si>
    <t>医薬品</t>
  </si>
  <si>
    <t>化学最終製品（医薬品を除く。）</t>
    <rPh sb="11" eb="12">
      <t>ノゾ</t>
    </rPh>
    <phoneticPr fontId="5"/>
  </si>
  <si>
    <t>石油製品</t>
  </si>
  <si>
    <t>石炭製品</t>
  </si>
  <si>
    <t>プラスチック製品</t>
  </si>
  <si>
    <t>ゴム製品</t>
  </si>
  <si>
    <t>なめし革・毛皮・同製品</t>
  </si>
  <si>
    <t>ガラス・ガラス製品</t>
  </si>
  <si>
    <t>セメント・セメント製品</t>
  </si>
  <si>
    <t>陶磁器</t>
  </si>
  <si>
    <t>その他の窯業・土石製品</t>
  </si>
  <si>
    <t>銑鉄・粗鋼・鋼材</t>
  </si>
  <si>
    <t>鋳鍛造品</t>
  </si>
  <si>
    <t>その他の鉄鋼製品</t>
  </si>
  <si>
    <t>非鉄金属製錬・精製</t>
  </si>
  <si>
    <t>非鉄金属加工製品</t>
  </si>
  <si>
    <t>建設・建築用金属製品</t>
  </si>
  <si>
    <t>その他の金属製品</t>
  </si>
  <si>
    <t>はん用機械</t>
  </si>
  <si>
    <t>生産用機械</t>
  </si>
  <si>
    <t>業務用機械</t>
  </si>
  <si>
    <t>電子デバイス</t>
  </si>
  <si>
    <t>その他の電子部品</t>
  </si>
  <si>
    <t>産業用電気機器</t>
  </si>
  <si>
    <t>民生用電気機器</t>
  </si>
  <si>
    <t>電子応用装置・電気計測器</t>
  </si>
  <si>
    <t>その他の電気機械</t>
  </si>
  <si>
    <t>通信機械・同関連機器</t>
  </si>
  <si>
    <t>電子計算機・同附属装置</t>
  </si>
  <si>
    <t>自動車･同部品･同附属品</t>
    <rPh sb="9" eb="10">
      <t>フ</t>
    </rPh>
    <phoneticPr fontId="5"/>
  </si>
  <si>
    <t>船舶・同修理</t>
  </si>
  <si>
    <t>その他の輸送機械・同修理</t>
  </si>
  <si>
    <t>再生資源回収・加工処理</t>
  </si>
  <si>
    <t>建築</t>
  </si>
  <si>
    <t>建設補修</t>
  </si>
  <si>
    <t>公共事業</t>
  </si>
  <si>
    <t>その他の土木建設</t>
  </si>
  <si>
    <t>電力</t>
  </si>
  <si>
    <t>ガス・熱供給</t>
  </si>
  <si>
    <t>不動産仲介及び賃貸</t>
  </si>
  <si>
    <t>住宅賃貸料</t>
  </si>
  <si>
    <t>住宅賃貸料（帰属家賃）</t>
  </si>
  <si>
    <t>鉄道輸送</t>
  </si>
  <si>
    <t>道路輸送（自家輸送を除く。）</t>
    <rPh sb="10" eb="11">
      <t>ノゾ</t>
    </rPh>
    <phoneticPr fontId="5"/>
  </si>
  <si>
    <t>自家輸送</t>
  </si>
  <si>
    <t>水運</t>
  </si>
  <si>
    <t>航空輸送</t>
  </si>
  <si>
    <t>貨物利用運送</t>
  </si>
  <si>
    <t>倉庫</t>
  </si>
  <si>
    <t>運輸付帯サービス</t>
  </si>
  <si>
    <t>郵便・信書便</t>
    <rPh sb="0" eb="2">
      <t>ユウビン</t>
    </rPh>
    <rPh sb="3" eb="6">
      <t>シンショビン</t>
    </rPh>
    <phoneticPr fontId="5"/>
  </si>
  <si>
    <t>通信</t>
  </si>
  <si>
    <t>放送</t>
  </si>
  <si>
    <t>情報サービス</t>
  </si>
  <si>
    <t>インターネット附随サービス</t>
  </si>
  <si>
    <t>映像･音声・文字情報制作</t>
    <rPh sb="3" eb="5">
      <t>オンセイ</t>
    </rPh>
    <phoneticPr fontId="5"/>
  </si>
  <si>
    <t>教育</t>
  </si>
  <si>
    <t>研究</t>
  </si>
  <si>
    <t>医療</t>
  </si>
  <si>
    <t>保健衛生</t>
    <rPh sb="0" eb="2">
      <t>ホケン</t>
    </rPh>
    <rPh sb="2" eb="4">
      <t>エイセイ</t>
    </rPh>
    <phoneticPr fontId="5"/>
  </si>
  <si>
    <t>社会保険・社会福祉</t>
    <rPh sb="0" eb="2">
      <t>シャカイ</t>
    </rPh>
    <rPh sb="2" eb="4">
      <t>ホケン</t>
    </rPh>
    <rPh sb="5" eb="7">
      <t>シャカイ</t>
    </rPh>
    <rPh sb="7" eb="9">
      <t>フクシ</t>
    </rPh>
    <phoneticPr fontId="5"/>
  </si>
  <si>
    <t>介護</t>
  </si>
  <si>
    <t>その他の非営利団体サービス</t>
    <rPh sb="4" eb="7">
      <t>ヒエイリ</t>
    </rPh>
    <rPh sb="7" eb="9">
      <t>ダンタイ</t>
    </rPh>
    <phoneticPr fontId="5"/>
  </si>
  <si>
    <t>物品賃貸サービス</t>
  </si>
  <si>
    <t>広告</t>
    <rPh sb="0" eb="2">
      <t>コウコク</t>
    </rPh>
    <phoneticPr fontId="5"/>
  </si>
  <si>
    <t>自動車整備・機械修理</t>
    <rPh sb="3" eb="5">
      <t>セイビ</t>
    </rPh>
    <phoneticPr fontId="5"/>
  </si>
  <si>
    <t>その他の対事業所サービス</t>
  </si>
  <si>
    <t>宿泊業</t>
  </si>
  <si>
    <t>飲食サービス</t>
  </si>
  <si>
    <t>洗濯・理容・美容・浴場業</t>
  </si>
  <si>
    <t>娯楽サービス</t>
  </si>
  <si>
    <t>その他の対個人サービス</t>
  </si>
  <si>
    <t>部門</t>
    <rPh sb="0" eb="2">
      <t>ブモン</t>
    </rPh>
    <phoneticPr fontId="5"/>
  </si>
  <si>
    <t>計</t>
    <rPh sb="0" eb="1">
      <t>ケイ</t>
    </rPh>
    <phoneticPr fontId="5"/>
  </si>
  <si>
    <t>生産者価格評価表 （104部門表）</t>
    <phoneticPr fontId="5"/>
  </si>
  <si>
    <t>単位：100万円</t>
    <rPh sb="0" eb="2">
      <t>タンイ</t>
    </rPh>
    <rPh sb="6" eb="8">
      <t>マンエン</t>
    </rPh>
    <phoneticPr fontId="5"/>
  </si>
  <si>
    <t>一般政府消費支出（社会資本等減耗分)</t>
  </si>
  <si>
    <t>資本減耗引当(社会資本等減耗分)</t>
  </si>
  <si>
    <t>投入係数表 （104部門）</t>
    <rPh sb="0" eb="2">
      <t>トウニュウ</t>
    </rPh>
    <rPh sb="2" eb="4">
      <t>ケイスウ</t>
    </rPh>
    <rPh sb="4" eb="5">
      <t>ヒョウ</t>
    </rPh>
    <rPh sb="10" eb="12">
      <t>ブモン</t>
    </rPh>
    <phoneticPr fontId="5"/>
  </si>
  <si>
    <t>逆行列係数表 （104部門）</t>
    <rPh sb="0" eb="3">
      <t>ギャクギョウレツ</t>
    </rPh>
    <rPh sb="3" eb="5">
      <t>ケイスウ</t>
    </rPh>
    <rPh sb="5" eb="6">
      <t>ヒョウ</t>
    </rPh>
    <rPh sb="11" eb="13">
      <t>ブモン</t>
    </rPh>
    <phoneticPr fontId="5"/>
  </si>
  <si>
    <t>感応度係数</t>
    <rPh sb="0" eb="3">
      <t>カンノウド</t>
    </rPh>
    <rPh sb="3" eb="5">
      <t>ケイスウ</t>
    </rPh>
    <phoneticPr fontId="5"/>
  </si>
  <si>
    <t>E=投入係数行列×B</t>
    <rPh sb="2" eb="4">
      <t>トウニュウ</t>
    </rPh>
    <rPh sb="4" eb="6">
      <t>ケイスウ</t>
    </rPh>
    <rPh sb="6" eb="8">
      <t>ギョウレツ</t>
    </rPh>
    <phoneticPr fontId="10"/>
  </si>
  <si>
    <t>雇用者所得誘発額</t>
    <rPh sb="0" eb="3">
      <t>コヨウシャ</t>
    </rPh>
    <rPh sb="3" eb="4">
      <t>ショ</t>
    </rPh>
    <phoneticPr fontId="5"/>
  </si>
  <si>
    <t>就業誘発者数</t>
    <rPh sb="2" eb="4">
      <t>ユウハツ</t>
    </rPh>
    <phoneticPr fontId="5"/>
  </si>
  <si>
    <t>雇用誘発者数</t>
    <rPh sb="0" eb="2">
      <t>コヨウ</t>
    </rPh>
    <rPh sb="2" eb="4">
      <t>ユウハツ</t>
    </rPh>
    <phoneticPr fontId="5"/>
  </si>
  <si>
    <t>上記平均</t>
    <rPh sb="0" eb="2">
      <t>ジョウキ</t>
    </rPh>
    <rPh sb="2" eb="4">
      <t>ヘイキン</t>
    </rPh>
    <phoneticPr fontId="5"/>
  </si>
  <si>
    <t>最終需要額に対する波及倍率</t>
    <rPh sb="0" eb="2">
      <t>サイシュウ</t>
    </rPh>
    <rPh sb="2" eb="5">
      <t>ジュヨウガク</t>
    </rPh>
    <rPh sb="6" eb="7">
      <t>タイ</t>
    </rPh>
    <rPh sb="9" eb="11">
      <t>ハキュウ</t>
    </rPh>
    <rPh sb="11" eb="13">
      <t>バイリツ</t>
    </rPh>
    <phoneticPr fontId="10"/>
  </si>
  <si>
    <t>その他の鉱業</t>
    <rPh sb="2" eb="3">
      <t>タ</t>
    </rPh>
    <rPh sb="4" eb="6">
      <t>コウギョウ</t>
    </rPh>
    <phoneticPr fontId="2"/>
  </si>
  <si>
    <t>飼料・有機質肥料（別掲を除く。）</t>
    <rPh sb="12" eb="13">
      <t>ノゾ</t>
    </rPh>
    <phoneticPr fontId="8"/>
  </si>
  <si>
    <t>木材・木製品</t>
    <rPh sb="0" eb="2">
      <t>モクザイ</t>
    </rPh>
    <phoneticPr fontId="8"/>
  </si>
  <si>
    <t>有機化学工業製品（石油化学基礎製品を除く。）</t>
    <rPh sb="18" eb="19">
      <t>ノゾ</t>
    </rPh>
    <phoneticPr fontId="8"/>
  </si>
  <si>
    <t>化学最終製品（医薬品を除く。）</t>
    <rPh sb="11" eb="12">
      <t>ノゾ</t>
    </rPh>
    <phoneticPr fontId="8"/>
  </si>
  <si>
    <t>自動車･同部品･同附属品</t>
    <rPh sb="9" eb="10">
      <t>フ</t>
    </rPh>
    <phoneticPr fontId="8"/>
  </si>
  <si>
    <t>道路輸送（自家輸送を除く。）</t>
    <rPh sb="10" eb="11">
      <t>ノゾ</t>
    </rPh>
    <phoneticPr fontId="8"/>
  </si>
  <si>
    <t>郵便・信書便</t>
    <rPh sb="0" eb="2">
      <t>ユウビン</t>
    </rPh>
    <rPh sb="3" eb="6">
      <t>シンショビン</t>
    </rPh>
    <phoneticPr fontId="8"/>
  </si>
  <si>
    <t>映像･音声・文字情報制作</t>
    <rPh sb="3" eb="5">
      <t>オンセイ</t>
    </rPh>
    <phoneticPr fontId="8"/>
  </si>
  <si>
    <t>保健衛生</t>
    <rPh sb="0" eb="2">
      <t>ホケン</t>
    </rPh>
    <rPh sb="2" eb="4">
      <t>エイセイ</t>
    </rPh>
    <phoneticPr fontId="8"/>
  </si>
  <si>
    <t>社会保険・社会福祉</t>
    <rPh sb="0" eb="2">
      <t>シャカイ</t>
    </rPh>
    <rPh sb="2" eb="4">
      <t>ホケン</t>
    </rPh>
    <rPh sb="5" eb="7">
      <t>シャカイ</t>
    </rPh>
    <rPh sb="7" eb="9">
      <t>フクシ</t>
    </rPh>
    <phoneticPr fontId="8"/>
  </si>
  <si>
    <t>その他の非営利団体サービス</t>
    <rPh sb="4" eb="7">
      <t>ヒエイリ</t>
    </rPh>
    <rPh sb="7" eb="9">
      <t>ダンタイ</t>
    </rPh>
    <phoneticPr fontId="8"/>
  </si>
  <si>
    <t>広告</t>
    <rPh sb="0" eb="2">
      <t>コウコク</t>
    </rPh>
    <phoneticPr fontId="8"/>
  </si>
  <si>
    <t>自動車整備・機械修理</t>
    <rPh sb="3" eb="5">
      <t>セイビ</t>
    </rPh>
    <phoneticPr fontId="8"/>
  </si>
  <si>
    <t>内生部門計</t>
    <rPh sb="0" eb="2">
      <t>ナイセイ</t>
    </rPh>
    <rPh sb="2" eb="4">
      <t>ブモン</t>
    </rPh>
    <rPh sb="4" eb="5">
      <t>ケイ</t>
    </rPh>
    <phoneticPr fontId="8"/>
  </si>
  <si>
    <t>間接税（関税・輸入品商品税を除く。）</t>
    <rPh sb="14" eb="15">
      <t>ノゾ</t>
    </rPh>
    <phoneticPr fontId="8"/>
  </si>
  <si>
    <t>粗付加価値部門計</t>
    <rPh sb="0" eb="3">
      <t>ソフカ</t>
    </rPh>
    <rPh sb="3" eb="5">
      <t>カチ</t>
    </rPh>
    <rPh sb="5" eb="7">
      <t>ブモン</t>
    </rPh>
    <rPh sb="7" eb="8">
      <t>ケイ</t>
    </rPh>
    <phoneticPr fontId="8"/>
  </si>
  <si>
    <t>家計外消費
支出（列）</t>
  </si>
  <si>
    <t>民間消費
支出</t>
  </si>
  <si>
    <t>一般政府
消費支出</t>
  </si>
  <si>
    <t>県内総固定
資本形成
（公的）</t>
  </si>
  <si>
    <t>県内総固定
資本形成
（民間）</t>
  </si>
  <si>
    <t>県内最終
需要計</t>
    <rPh sb="0" eb="2">
      <t>ケンナイ</t>
    </rPh>
    <rPh sb="2" eb="4">
      <t>サイシュウ</t>
    </rPh>
    <rPh sb="5" eb="7">
      <t>ジュヨウ</t>
    </rPh>
    <rPh sb="7" eb="8">
      <t>ケイ</t>
    </rPh>
    <phoneticPr fontId="8"/>
  </si>
  <si>
    <t>県内需要
合計</t>
    <rPh sb="0" eb="2">
      <t>ケンナイ</t>
    </rPh>
    <rPh sb="2" eb="4">
      <t>ジュヨウ</t>
    </rPh>
    <rPh sb="5" eb="7">
      <t>ゴウケイ</t>
    </rPh>
    <phoneticPr fontId="8"/>
  </si>
  <si>
    <t>移輸出</t>
    <rPh sb="0" eb="1">
      <t>イ</t>
    </rPh>
    <rPh sb="1" eb="3">
      <t>ユシュツ</t>
    </rPh>
    <phoneticPr fontId="8"/>
  </si>
  <si>
    <t>最終需要計</t>
    <rPh sb="0" eb="2">
      <t>サイシュウ</t>
    </rPh>
    <rPh sb="2" eb="4">
      <t>ジュヨウ</t>
    </rPh>
    <rPh sb="4" eb="5">
      <t>ケイ</t>
    </rPh>
    <phoneticPr fontId="8"/>
  </si>
  <si>
    <t>需要合計</t>
    <rPh sb="0" eb="2">
      <t>ジュヨウ</t>
    </rPh>
    <rPh sb="2" eb="4">
      <t>ゴウケイ</t>
    </rPh>
    <phoneticPr fontId="8"/>
  </si>
  <si>
    <t>（控除）
移輸入</t>
    <rPh sb="6" eb="7">
      <t>ユ</t>
    </rPh>
    <phoneticPr fontId="8"/>
  </si>
  <si>
    <t>最終需要
部門計</t>
    <rPh sb="0" eb="2">
      <t>サイシュウ</t>
    </rPh>
    <rPh sb="2" eb="4">
      <t>ジュヨウ</t>
    </rPh>
    <rPh sb="5" eb="7">
      <t>ブモン</t>
    </rPh>
    <rPh sb="7" eb="8">
      <t>ケイ</t>
    </rPh>
    <phoneticPr fontId="8"/>
  </si>
  <si>
    <t>(参考）</t>
    <rPh sb="1" eb="3">
      <t>サンコウ</t>
    </rPh>
    <phoneticPr fontId="41"/>
  </si>
  <si>
    <t>賃金・棒給</t>
    <rPh sb="0" eb="2">
      <t>チンギン</t>
    </rPh>
    <rPh sb="3" eb="4">
      <t>ボウ</t>
    </rPh>
    <rPh sb="4" eb="5">
      <t>キュウ</t>
    </rPh>
    <phoneticPr fontId="41"/>
  </si>
  <si>
    <t>平成27年（2015年）大分県産業連関表</t>
    <rPh sb="12" eb="15">
      <t>オオイタケン</t>
    </rPh>
    <phoneticPr fontId="5"/>
  </si>
  <si>
    <t>経済開放</t>
    <rPh sb="0" eb="2">
      <t>ケイザイ</t>
    </rPh>
    <rPh sb="2" eb="4">
      <t>カイホウ</t>
    </rPh>
    <phoneticPr fontId="41"/>
  </si>
  <si>
    <t>型</t>
    <phoneticPr fontId="41"/>
  </si>
  <si>
    <t>列和</t>
    <rPh sb="0" eb="1">
      <t>レツ</t>
    </rPh>
    <rPh sb="1" eb="2">
      <t>ワ</t>
    </rPh>
    <phoneticPr fontId="41"/>
  </si>
  <si>
    <t>影響力係数</t>
    <rPh sb="0" eb="3">
      <t>エイキョウリョク</t>
    </rPh>
    <rPh sb="3" eb="5">
      <t>ケイスウ</t>
    </rPh>
    <phoneticPr fontId="41"/>
  </si>
  <si>
    <t>その他の鉱業</t>
    <rPh sb="2" eb="3">
      <t>タ</t>
    </rPh>
    <rPh sb="4" eb="6">
      <t>コウギョウ</t>
    </rPh>
    <phoneticPr fontId="3"/>
  </si>
  <si>
    <t>飼料・有機質肥料（別掲を除く。）</t>
    <rPh sb="12" eb="13">
      <t>ノゾ</t>
    </rPh>
    <phoneticPr fontId="2"/>
  </si>
  <si>
    <t>木材・木製品</t>
    <rPh sb="0" eb="2">
      <t>モクザイ</t>
    </rPh>
    <phoneticPr fontId="2"/>
  </si>
  <si>
    <t>有機化学工業製品（石油化学基礎製品を除く。）</t>
    <rPh sb="18" eb="19">
      <t>ノゾ</t>
    </rPh>
    <phoneticPr fontId="2"/>
  </si>
  <si>
    <t>化学最終製品（医薬品を除く。）</t>
    <rPh sb="11" eb="12">
      <t>ノゾ</t>
    </rPh>
    <phoneticPr fontId="2"/>
  </si>
  <si>
    <t>自動車･同部品･同附属品</t>
    <rPh sb="9" eb="10">
      <t>フ</t>
    </rPh>
    <phoneticPr fontId="2"/>
  </si>
  <si>
    <t>道路輸送（自家輸送を除く。）</t>
    <rPh sb="10" eb="11">
      <t>ノゾ</t>
    </rPh>
    <phoneticPr fontId="2"/>
  </si>
  <si>
    <t>郵便・信書便</t>
    <rPh sb="0" eb="2">
      <t>ユウビン</t>
    </rPh>
    <rPh sb="3" eb="6">
      <t>シンショビン</t>
    </rPh>
    <phoneticPr fontId="2"/>
  </si>
  <si>
    <t>映像･音声・文字情報制作</t>
    <rPh sb="3" eb="5">
      <t>オンセイ</t>
    </rPh>
    <phoneticPr fontId="2"/>
  </si>
  <si>
    <t>保健衛生</t>
    <rPh sb="0" eb="2">
      <t>ホケン</t>
    </rPh>
    <rPh sb="2" eb="4">
      <t>エイセイ</t>
    </rPh>
    <phoneticPr fontId="2"/>
  </si>
  <si>
    <t>社会保険・社会福祉</t>
    <rPh sb="0" eb="2">
      <t>シャカイ</t>
    </rPh>
    <rPh sb="2" eb="4">
      <t>ホケン</t>
    </rPh>
    <rPh sb="5" eb="7">
      <t>シャカイ</t>
    </rPh>
    <rPh sb="7" eb="9">
      <t>フクシ</t>
    </rPh>
    <phoneticPr fontId="2"/>
  </si>
  <si>
    <t>その他の非営利団体サービス</t>
    <rPh sb="4" eb="7">
      <t>ヒエイリ</t>
    </rPh>
    <rPh sb="7" eb="9">
      <t>ダンタイ</t>
    </rPh>
    <phoneticPr fontId="2"/>
  </si>
  <si>
    <t>広告</t>
    <rPh sb="0" eb="2">
      <t>コウコク</t>
    </rPh>
    <phoneticPr fontId="2"/>
  </si>
  <si>
    <t>自動車整備・機械修理</t>
    <rPh sb="3" eb="5">
      <t>セイビ</t>
    </rPh>
    <phoneticPr fontId="2"/>
  </si>
  <si>
    <t>商業</t>
    <rPh sb="0" eb="2">
      <t>ショウギョウ</t>
    </rPh>
    <phoneticPr fontId="45"/>
  </si>
  <si>
    <t>鉄道輸送</t>
    <rPh sb="0" eb="2">
      <t>テツドウ</t>
    </rPh>
    <rPh sb="2" eb="4">
      <t>ユソウ</t>
    </rPh>
    <phoneticPr fontId="45"/>
  </si>
  <si>
    <t>道路輸送（自家輸送を除く。）</t>
    <rPh sb="0" eb="2">
      <t>ドウロ</t>
    </rPh>
    <rPh sb="2" eb="4">
      <t>ユソウ</t>
    </rPh>
    <rPh sb="5" eb="7">
      <t>ジカ</t>
    </rPh>
    <rPh sb="7" eb="9">
      <t>ユソウ</t>
    </rPh>
    <rPh sb="10" eb="11">
      <t>ノゾ</t>
    </rPh>
    <phoneticPr fontId="45"/>
  </si>
  <si>
    <t>水運</t>
    <rPh sb="0" eb="2">
      <t>スイウン</t>
    </rPh>
    <phoneticPr fontId="45"/>
  </si>
  <si>
    <t>航空輸送</t>
    <rPh sb="0" eb="2">
      <t>コウクウ</t>
    </rPh>
    <rPh sb="2" eb="4">
      <t>ユソウ</t>
    </rPh>
    <phoneticPr fontId="45"/>
  </si>
  <si>
    <t>貨物利用運送</t>
    <rPh sb="0" eb="2">
      <t>カモツ</t>
    </rPh>
    <rPh sb="2" eb="4">
      <t>リヨウ</t>
    </rPh>
    <rPh sb="4" eb="6">
      <t>ウンソウ</t>
    </rPh>
    <phoneticPr fontId="45"/>
  </si>
  <si>
    <t>倉庫</t>
    <rPh sb="0" eb="2">
      <t>ソウコ</t>
    </rPh>
    <phoneticPr fontId="45"/>
  </si>
  <si>
    <t>c</t>
    <phoneticPr fontId="5"/>
  </si>
  <si>
    <t>d</t>
    <phoneticPr fontId="5"/>
  </si>
  <si>
    <t>e</t>
    <phoneticPr fontId="5"/>
  </si>
  <si>
    <t>f</t>
    <phoneticPr fontId="5"/>
  </si>
  <si>
    <t>g</t>
    <phoneticPr fontId="5"/>
  </si>
  <si>
    <t>h</t>
    <phoneticPr fontId="5"/>
  </si>
  <si>
    <t>i=a×b</t>
    <phoneticPr fontId="5"/>
  </si>
  <si>
    <t>j=a×c</t>
    <phoneticPr fontId="5"/>
  </si>
  <si>
    <t>k=a×d</t>
    <phoneticPr fontId="5"/>
  </si>
  <si>
    <t>l=a×e</t>
    <phoneticPr fontId="5"/>
  </si>
  <si>
    <t>m=a×f</t>
    <phoneticPr fontId="5"/>
  </si>
  <si>
    <t>n=a×g</t>
    <phoneticPr fontId="5"/>
  </si>
  <si>
    <t>o=a×h</t>
    <phoneticPr fontId="5"/>
  </si>
  <si>
    <t>i～ｍ</t>
    <phoneticPr fontId="5"/>
  </si>
  <si>
    <t>雇用者
所得率</t>
    <rPh sb="6" eb="7">
      <t>リツ</t>
    </rPh>
    <phoneticPr fontId="5"/>
  </si>
  <si>
    <t>賃金・
棒給率</t>
    <rPh sb="0" eb="2">
      <t>チンギン</t>
    </rPh>
    <rPh sb="4" eb="5">
      <t>ボウ</t>
    </rPh>
    <rPh sb="5" eb="6">
      <t>キュウ</t>
    </rPh>
    <rPh sb="6" eb="7">
      <t>リツ</t>
    </rPh>
    <phoneticPr fontId="1"/>
  </si>
  <si>
    <t>賃金・
棒給額</t>
    <rPh sb="0" eb="2">
      <t>チンギン</t>
    </rPh>
    <rPh sb="4" eb="5">
      <t>ボウ</t>
    </rPh>
    <rPh sb="5" eb="6">
      <t>キュウ</t>
    </rPh>
    <rPh sb="6" eb="7">
      <t>ガク</t>
    </rPh>
    <phoneticPr fontId="5"/>
  </si>
  <si>
    <t>D’=B×賃金・棒給率</t>
    <rPh sb="5" eb="7">
      <t>チンギン</t>
    </rPh>
    <rPh sb="8" eb="9">
      <t>ボウ</t>
    </rPh>
    <rPh sb="9" eb="10">
      <t>キュウ</t>
    </rPh>
    <rPh sb="10" eb="11">
      <t>リツ</t>
    </rPh>
    <phoneticPr fontId="10"/>
  </si>
  <si>
    <t>J’=H×賃金・棒給率</t>
    <rPh sb="5" eb="7">
      <t>チンギン</t>
    </rPh>
    <rPh sb="8" eb="9">
      <t>ボウ</t>
    </rPh>
    <rPh sb="9" eb="10">
      <t>キュウ</t>
    </rPh>
    <rPh sb="10" eb="11">
      <t>リツ</t>
    </rPh>
    <phoneticPr fontId="10"/>
  </si>
  <si>
    <t>L=(D'+J')×K</t>
    <phoneticPr fontId="10"/>
  </si>
  <si>
    <t>資料：平成27年大分県産業連関表</t>
    <rPh sb="0" eb="2">
      <t>シリョウ</t>
    </rPh>
    <rPh sb="3" eb="5">
      <t>ヘイセイ</t>
    </rPh>
    <rPh sb="7" eb="8">
      <t>ネン</t>
    </rPh>
    <rPh sb="8" eb="11">
      <t>オオイタケン</t>
    </rPh>
    <rPh sb="11" eb="13">
      <t>サンギョウ</t>
    </rPh>
    <rPh sb="13" eb="16">
      <t>レンカンヒョウ</t>
    </rPh>
    <phoneticPr fontId="5"/>
  </si>
  <si>
    <t>資料：平成27年産業連関表（総務省）　の投入表（基本分類）から、マージン率を算出しています。</t>
    <rPh sb="0" eb="2">
      <t>シリョウ</t>
    </rPh>
    <rPh sb="3" eb="5">
      <t>ヘイセイ</t>
    </rPh>
    <rPh sb="7" eb="8">
      <t>ネン</t>
    </rPh>
    <rPh sb="8" eb="10">
      <t>サンギョウ</t>
    </rPh>
    <rPh sb="10" eb="12">
      <t>レンカン</t>
    </rPh>
    <rPh sb="12" eb="13">
      <t>ヒョウ</t>
    </rPh>
    <rPh sb="14" eb="16">
      <t>ソウム</t>
    </rPh>
    <rPh sb="16" eb="17">
      <t>ショウ</t>
    </rPh>
    <rPh sb="20" eb="22">
      <t>トウニュウ</t>
    </rPh>
    <rPh sb="22" eb="23">
      <t>ヒョウ</t>
    </rPh>
    <rPh sb="24" eb="26">
      <t>キホン</t>
    </rPh>
    <rPh sb="26" eb="28">
      <t>ブンルイ</t>
    </rPh>
    <rPh sb="36" eb="37">
      <t>リツ</t>
    </rPh>
    <rPh sb="38" eb="40">
      <t>サンシュツ</t>
    </rPh>
    <phoneticPr fontId="7"/>
  </si>
  <si>
    <t>雇用者所得（賃金・棒給）誘発額</t>
    <rPh sb="0" eb="3">
      <t>コヨウシャ</t>
    </rPh>
    <rPh sb="3" eb="5">
      <t>ショトク</t>
    </rPh>
    <rPh sb="6" eb="8">
      <t>チンギン</t>
    </rPh>
    <rPh sb="9" eb="10">
      <t>ボウ</t>
    </rPh>
    <rPh sb="10" eb="11">
      <t>キュウ</t>
    </rPh>
    <rPh sb="12" eb="15">
      <t>ユウハツガク</t>
    </rPh>
    <phoneticPr fontId="5"/>
  </si>
  <si>
    <t>家計調査（大分市、二人以上の世帯のうち勤労者世帯、消費支出/勤め先収入）</t>
    <rPh sb="0" eb="2">
      <t>カケイ</t>
    </rPh>
    <rPh sb="2" eb="4">
      <t>チョウサ</t>
    </rPh>
    <rPh sb="5" eb="8">
      <t>オオイタシ</t>
    </rPh>
    <rPh sb="9" eb="11">
      <t>フタリ</t>
    </rPh>
    <rPh sb="11" eb="13">
      <t>イジョウ</t>
    </rPh>
    <rPh sb="14" eb="16">
      <t>セタイ</t>
    </rPh>
    <rPh sb="19" eb="22">
      <t>キンロウシャ</t>
    </rPh>
    <rPh sb="22" eb="24">
      <t>セタイ</t>
    </rPh>
    <rPh sb="25" eb="27">
      <t>ショウヒ</t>
    </rPh>
    <rPh sb="27" eb="29">
      <t>シシュツ</t>
    </rPh>
    <rPh sb="30" eb="31">
      <t>ツト</t>
    </rPh>
    <rPh sb="32" eb="33">
      <t>サキ</t>
    </rPh>
    <rPh sb="33" eb="35">
      <t>シュウニュウ</t>
    </rPh>
    <phoneticPr fontId="2"/>
  </si>
  <si>
    <t>平成27年（2015年）</t>
    <rPh sb="0" eb="2">
      <t>ヘイセイ</t>
    </rPh>
    <rPh sb="4" eb="5">
      <t>ネン</t>
    </rPh>
    <rPh sb="10" eb="11">
      <t>ネン</t>
    </rPh>
    <phoneticPr fontId="5"/>
  </si>
  <si>
    <t>平成28年（2016年）</t>
    <rPh sb="0" eb="2">
      <t>ヘイセイ</t>
    </rPh>
    <rPh sb="4" eb="5">
      <t>ネン</t>
    </rPh>
    <rPh sb="10" eb="11">
      <t>ネン</t>
    </rPh>
    <phoneticPr fontId="5"/>
  </si>
  <si>
    <t>平成29年（2017年）</t>
    <rPh sb="0" eb="2">
      <t>ヘイセイ</t>
    </rPh>
    <rPh sb="4" eb="5">
      <t>ネン</t>
    </rPh>
    <rPh sb="10" eb="11">
      <t>ネン</t>
    </rPh>
    <phoneticPr fontId="5"/>
  </si>
  <si>
    <t>平成30年（2018年）</t>
    <rPh sb="0" eb="2">
      <t>ヘイセイ</t>
    </rPh>
    <rPh sb="4" eb="5">
      <t>ネン</t>
    </rPh>
    <rPh sb="10" eb="11">
      <t>ネン</t>
    </rPh>
    <phoneticPr fontId="5"/>
  </si>
  <si>
    <t>令和元年（2019年）</t>
    <rPh sb="0" eb="2">
      <t>レイワ</t>
    </rPh>
    <rPh sb="2" eb="3">
      <t>モト</t>
    </rPh>
    <rPh sb="3" eb="4">
      <t>ネン</t>
    </rPh>
    <rPh sb="9" eb="10">
      <t>ネン</t>
    </rPh>
    <phoneticPr fontId="5"/>
  </si>
  <si>
    <t>平成27年（2015年）大分県産業連関表　経済波及効果分析ツール</t>
    <rPh sb="0" eb="2">
      <t>ヘイセイ</t>
    </rPh>
    <rPh sb="4" eb="5">
      <t>ネン</t>
    </rPh>
    <rPh sb="10" eb="11">
      <t>ネン</t>
    </rPh>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2"/>
  </si>
  <si>
    <t>消費転換率を決定します。この分析ツールでは、勤め先収入に対する消費支出の割合（出典：総務省「家計調査、勤労者世帯」）を例示しています。</t>
    <rPh sb="0" eb="2">
      <t>ショウヒ</t>
    </rPh>
    <rPh sb="2" eb="4">
      <t>テンカン</t>
    </rPh>
    <rPh sb="4" eb="5">
      <t>リツ</t>
    </rPh>
    <rPh sb="6" eb="8">
      <t>ケッテイ</t>
    </rPh>
    <rPh sb="14" eb="16">
      <t>ブンセキ</t>
    </rPh>
    <rPh sb="22" eb="23">
      <t>ツト</t>
    </rPh>
    <rPh sb="24" eb="25">
      <t>サキ</t>
    </rPh>
    <rPh sb="25" eb="27">
      <t>シュウニュウ</t>
    </rPh>
    <rPh sb="28" eb="29">
      <t>タイ</t>
    </rPh>
    <rPh sb="31" eb="33">
      <t>ショウヒ</t>
    </rPh>
    <rPh sb="33" eb="35">
      <t>シシュツ</t>
    </rPh>
    <rPh sb="36" eb="38">
      <t>ワリアイ</t>
    </rPh>
    <rPh sb="39" eb="41">
      <t>シュッテン</t>
    </rPh>
    <rPh sb="51" eb="54">
      <t>キンロウシャ</t>
    </rPh>
    <rPh sb="54" eb="56">
      <t>セタイ</t>
    </rPh>
    <rPh sb="59" eb="61">
      <t>レイジ</t>
    </rPh>
    <phoneticPr fontId="2"/>
  </si>
  <si>
    <t>消費転換率</t>
    <rPh sb="0" eb="2">
      <t>ショウヒ</t>
    </rPh>
    <rPh sb="2" eb="4">
      <t>テンカン</t>
    </rPh>
    <rPh sb="4" eb="5">
      <t>リツ</t>
    </rPh>
    <phoneticPr fontId="10"/>
  </si>
  <si>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27年（2015年）大分県産業連関表」を利用して、大分県内への経済波及効果を簡易に分析できるようにしたもので、大分県産業連関表の普及、利用促進を目的として作成・公表しています。</t>
    <rPh sb="1" eb="3">
      <t>サンギョウ</t>
    </rPh>
    <rPh sb="3" eb="5">
      <t>レンカン</t>
    </rPh>
    <rPh sb="5" eb="6">
      <t>ヒョウ</t>
    </rPh>
    <rPh sb="8" eb="10">
      <t>セイサン</t>
    </rPh>
    <rPh sb="10" eb="12">
      <t>カツドウ</t>
    </rPh>
    <rPh sb="16" eb="17">
      <t>ショウ</t>
    </rPh>
    <rPh sb="19" eb="20">
      <t>ザイ</t>
    </rPh>
    <rPh sb="26" eb="28">
      <t>トリヒキ</t>
    </rPh>
    <rPh sb="28" eb="30">
      <t>カンケイ</t>
    </rPh>
    <rPh sb="31" eb="33">
      <t>イチラン</t>
    </rPh>
    <rPh sb="33" eb="34">
      <t>ヒョウ</t>
    </rPh>
    <rPh sb="78" eb="79">
      <t>ヒョウ</t>
    </rPh>
    <rPh sb="121" eb="123">
      <t>ブンセキ</t>
    </rPh>
    <rPh sb="139" eb="140">
      <t>ネン</t>
    </rPh>
    <rPh sb="186" eb="188">
      <t>オオイタ</t>
    </rPh>
    <phoneticPr fontId="2"/>
  </si>
  <si>
    <t>家計消費支出</t>
  </si>
  <si>
    <t>(参考）</t>
    <rPh sb="1" eb="3">
      <t>サンコウ</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</si>
</sst>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0000_ "/>
    <numFmt numFmtId="177" formatCode="#,##0_ "/>
    <numFmt numFmtId="178" formatCode="#,##0.000_ "/>
    <numFmt numFmtId="179" formatCode="00"/>
    <numFmt numFmtId="180" formatCode="#,##0.00_ "/>
    <numFmt numFmtId="181" formatCode="#,##0.000;\-#,##0.000"/>
    <numFmt numFmtId="182" formatCode="#,##0.000000;\-#,##0.000000"/>
    <numFmt numFmtId="183" formatCode="0.000000"/>
    <numFmt numFmtId="184" formatCode="0.000_);[Red]\(0.000\)"/>
    <numFmt numFmtId="185" formatCode="000"/>
  </numFmts>
  <fonts count="46">
    <font>
      <sz val="9"/>
      <color theme="1"/>
      <name val="ＭＳ Ｐゴシック"/>
      <family val="3"/>
      <charset val="128"/>
      <scheme val="minor"/>
    </font>
    <font>
      <b/>
      <sz val="18"/>
      <color indexed="56"/>
      <name val="ＭＳ Ｐゴシック"/>
      <family val="3"/>
      <charset val="128"/>
    </font>
    <font>
      <b/>
      <sz val="15"/>
      <color indexed="56"/>
      <name val="ＭＳ Ｐゴシック"/>
      <family val="3"/>
      <charset val="128"/>
    </font>
    <font>
      <sz val="9"/>
      <color indexed="17"/>
      <name val="ＭＳ Ｐゴシック"/>
      <family val="3"/>
      <charset val="128"/>
    </font>
    <font>
      <i/>
      <sz val="9"/>
      <color indexed="23"/>
      <name val="ＭＳ Ｐゴシック"/>
      <family val="3"/>
      <charset val="128"/>
    </font>
    <font>
      <sz val="6"/>
      <name val="ＭＳ Ｐゴシック"/>
      <family val="3"/>
      <charset val="128"/>
    </font>
    <font>
      <sz val="9"/>
      <name val="ＭＳ ゴシック"/>
      <family val="3"/>
      <charset val="128"/>
    </font>
    <font>
      <sz val="6"/>
      <name val="ＭＳ Ｐゴシック"/>
      <family val="3"/>
      <charset val="128"/>
    </font>
    <font>
      <sz val="9"/>
      <name val="ＭＳ Ｐゴシック"/>
      <family val="3"/>
      <charset val="128"/>
    </font>
    <font>
      <sz val="10"/>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6"/>
      <name val="ＭＳ 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2"/>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8"/>
      <name val="ＭＳ Ｐゴシック"/>
      <family val="3"/>
      <charset val="128"/>
      <scheme val="major"/>
    </font>
    <font>
      <sz val="9.5"/>
      <color theme="1"/>
      <name val="ＭＳ Ｐゴシック"/>
      <family val="3"/>
      <charset val="128"/>
    </font>
    <font>
      <sz val="9"/>
      <color theme="5"/>
      <name val="メイリオ"/>
      <family val="3"/>
      <charset val="128"/>
    </font>
    <font>
      <sz val="8"/>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6"/>
      <name val="ＭＳ Ｐゴシック"/>
      <family val="2"/>
      <charset val="128"/>
    </font>
  </fonts>
  <fills count="4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rgb="FFFFFF99"/>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69E2FF"/>
        <bgColor indexed="64"/>
      </patternFill>
    </fill>
    <fill>
      <patternFill patternType="solid">
        <fgColor rgb="FF99FF99"/>
        <bgColor indexed="64"/>
      </patternFill>
    </fill>
  </fills>
  <borders count="94">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6" tint="-0.24994659260841701"/>
      </left>
      <right/>
      <top style="thick">
        <color theme="6" tint="-0.24994659260841701"/>
      </top>
      <bottom/>
      <diagonal/>
    </border>
    <border>
      <left/>
      <right/>
      <top style="thick">
        <color theme="6" tint="-0.24994659260841701"/>
      </top>
      <bottom/>
      <diagonal/>
    </border>
    <border>
      <left/>
      <right style="thick">
        <color theme="6" tint="-0.24994659260841701"/>
      </right>
      <top style="thick">
        <color theme="6" tint="-0.24994659260841701"/>
      </top>
      <bottom/>
      <diagonal/>
    </border>
    <border>
      <left style="thick">
        <color theme="6" tint="-0.24994659260841701"/>
      </left>
      <right/>
      <top/>
      <bottom/>
      <diagonal/>
    </border>
    <border>
      <left/>
      <right style="thick">
        <color theme="6" tint="-0.24994659260841701"/>
      </right>
      <top/>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right style="thick">
        <color theme="6" tint="-0.24994659260841701"/>
      </right>
      <top/>
      <bottom style="thick">
        <color theme="6"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bottom style="thick">
        <color theme="8" tint="-0.24994659260841701"/>
      </bottom>
      <diagonal/>
    </border>
    <border>
      <left style="thick">
        <color theme="6" tint="-0.24994659260841701"/>
      </left>
      <right style="thick">
        <color theme="6" tint="-0.24994659260841701"/>
      </right>
      <top style="thick">
        <color theme="6" tint="-0.24994659260841701"/>
      </top>
      <bottom/>
      <diagonal/>
    </border>
    <border>
      <left style="thick">
        <color theme="6" tint="-0.24994659260841701"/>
      </left>
      <right style="thick">
        <color theme="6" tint="-0.24994659260841701"/>
      </right>
      <top/>
      <bottom/>
      <diagonal/>
    </border>
    <border>
      <left style="thick">
        <color theme="6" tint="-0.24994659260841701"/>
      </left>
      <right style="thick">
        <color theme="6" tint="-0.24994659260841701"/>
      </right>
      <top/>
      <bottom style="thick">
        <color theme="6" tint="-0.24994659260841701"/>
      </bottom>
      <diagonal/>
    </border>
    <border>
      <left style="thick">
        <color theme="5" tint="-0.24994659260841701"/>
      </left>
      <right style="thick">
        <color theme="5" tint="-0.24994659260841701"/>
      </right>
      <top style="thick">
        <color theme="5" tint="-0.24994659260841701"/>
      </top>
      <bottom/>
      <diagonal/>
    </border>
    <border>
      <left style="thick">
        <color theme="5" tint="-0.24994659260841701"/>
      </left>
      <right style="thick">
        <color theme="5" tint="-0.24994659260841701"/>
      </right>
      <top/>
      <bottom/>
      <diagonal/>
    </border>
    <border>
      <left style="thick">
        <color theme="5" tint="-0.24994659260841701"/>
      </left>
      <right style="thick">
        <color theme="5" tint="-0.24994659260841701"/>
      </right>
      <top/>
      <bottom style="thick">
        <color theme="5" tint="-0.24994659260841701"/>
      </bottom>
      <diagonal/>
    </border>
    <border>
      <left style="dotted">
        <color indexed="64"/>
      </left>
      <right/>
      <top/>
      <bottom style="dotted">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47">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17" fillId="26" borderId="44" applyNumberFormat="0" applyAlignment="0" applyProtection="0">
      <alignment vertical="center"/>
    </xf>
    <xf numFmtId="0" fontId="18" fillId="27" borderId="0" applyNumberFormat="0" applyBorder="0" applyAlignment="0" applyProtection="0">
      <alignment vertical="center"/>
    </xf>
    <xf numFmtId="0" fontId="14" fillId="28" borderId="45" applyNumberFormat="0" applyFont="0" applyAlignment="0" applyProtection="0">
      <alignment vertical="center"/>
    </xf>
    <xf numFmtId="0" fontId="19" fillId="0" borderId="46" applyNumberFormat="0" applyFill="0" applyAlignment="0" applyProtection="0">
      <alignment vertical="center"/>
    </xf>
    <xf numFmtId="0" fontId="20" fillId="29" borderId="0" applyNumberFormat="0" applyBorder="0" applyAlignment="0" applyProtection="0">
      <alignment vertical="center"/>
    </xf>
    <xf numFmtId="0" fontId="21" fillId="30" borderId="47" applyNumberFormat="0" applyAlignment="0" applyProtection="0">
      <alignment vertical="center"/>
    </xf>
    <xf numFmtId="0" fontId="22" fillId="0" borderId="0" applyNumberFormat="0" applyFill="0" applyBorder="0" applyAlignment="0" applyProtection="0">
      <alignment vertical="center"/>
    </xf>
    <xf numFmtId="38" fontId="14" fillId="0" borderId="0" applyFont="0" applyFill="0" applyBorder="0" applyAlignment="0" applyProtection="0">
      <alignment vertical="center"/>
    </xf>
    <xf numFmtId="0" fontId="23" fillId="0" borderId="48" applyNumberFormat="0" applyFill="0" applyAlignment="0" applyProtection="0">
      <alignment vertical="center"/>
    </xf>
    <xf numFmtId="0" fontId="24" fillId="0" borderId="49" applyNumberFormat="0" applyFill="0" applyAlignment="0" applyProtection="0">
      <alignment vertical="center"/>
    </xf>
    <xf numFmtId="0" fontId="25" fillId="0" borderId="50" applyNumberFormat="0" applyFill="0" applyAlignment="0" applyProtection="0">
      <alignment vertical="center"/>
    </xf>
    <xf numFmtId="0" fontId="25" fillId="0" borderId="0" applyNumberFormat="0" applyFill="0" applyBorder="0" applyAlignment="0" applyProtection="0">
      <alignment vertical="center"/>
    </xf>
    <xf numFmtId="0" fontId="26" fillId="0" borderId="51" applyNumberFormat="0" applyFill="0" applyAlignment="0" applyProtection="0">
      <alignment vertical="center"/>
    </xf>
    <xf numFmtId="0" fontId="27" fillId="30" borderId="52" applyNumberFormat="0" applyAlignment="0" applyProtection="0">
      <alignment vertical="center"/>
    </xf>
    <xf numFmtId="0" fontId="28" fillId="0" borderId="0" applyNumberFormat="0" applyFill="0" applyBorder="0" applyAlignment="0" applyProtection="0">
      <alignment vertical="center"/>
    </xf>
    <xf numFmtId="0" fontId="29" fillId="31" borderId="47" applyNumberFormat="0" applyAlignment="0" applyProtection="0">
      <alignment vertical="center"/>
    </xf>
    <xf numFmtId="0" fontId="12" fillId="0" borderId="0">
      <alignment vertical="center"/>
    </xf>
    <xf numFmtId="0" fontId="9" fillId="0" borderId="0"/>
    <xf numFmtId="0" fontId="11" fillId="0" borderId="0"/>
    <xf numFmtId="0" fontId="30" fillId="32" borderId="0" applyNumberFormat="0" applyBorder="0" applyAlignment="0" applyProtection="0">
      <alignment vertical="center"/>
    </xf>
    <xf numFmtId="0" fontId="14" fillId="0" borderId="0">
      <alignment vertical="center"/>
    </xf>
  </cellStyleXfs>
  <cellXfs count="435">
    <xf numFmtId="0" fontId="0" fillId="0" borderId="0" xfId="0">
      <alignment vertical="center"/>
    </xf>
    <xf numFmtId="176" fontId="0" fillId="0" borderId="0"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0" fontId="0" fillId="0" borderId="0" xfId="0" applyFo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176" fontId="0" fillId="0" borderId="2" xfId="0" applyNumberFormat="1" applyFont="1" applyBorder="1">
      <alignment vertical="center"/>
    </xf>
    <xf numFmtId="176" fontId="0" fillId="0" borderId="4" xfId="0" applyNumberFormat="1" applyFont="1" applyBorder="1">
      <alignment vertical="center"/>
    </xf>
    <xf numFmtId="176" fontId="0" fillId="0" borderId="5" xfId="0" applyNumberFormat="1" applyFont="1" applyBorder="1">
      <alignment vertical="center"/>
    </xf>
    <xf numFmtId="0" fontId="8" fillId="0" borderId="0" xfId="0" applyFont="1" applyAlignment="1">
      <alignment vertical="center"/>
    </xf>
    <xf numFmtId="0" fontId="0" fillId="0" borderId="6" xfId="0" applyBorder="1" applyAlignment="1">
      <alignment horizontal="center" vertical="center" wrapText="1"/>
    </xf>
    <xf numFmtId="176" fontId="0" fillId="0" borderId="17" xfId="0" applyNumberFormat="1" applyBorder="1">
      <alignment vertical="center"/>
    </xf>
    <xf numFmtId="176" fontId="0" fillId="0" borderId="18" xfId="0" applyNumberFormat="1" applyBorder="1">
      <alignment vertical="center"/>
    </xf>
    <xf numFmtId="177" fontId="0" fillId="0" borderId="0" xfId="0" applyNumberFormat="1">
      <alignment vertical="center"/>
    </xf>
    <xf numFmtId="177" fontId="0" fillId="0" borderId="16" xfId="0" applyNumberFormat="1" applyBorder="1">
      <alignment vertical="center"/>
    </xf>
    <xf numFmtId="177" fontId="0" fillId="0" borderId="17" xfId="0" applyNumberFormat="1" applyBorder="1">
      <alignment vertical="center"/>
    </xf>
    <xf numFmtId="177" fontId="0" fillId="0" borderId="14" xfId="0" applyNumberFormat="1" applyBorder="1">
      <alignment vertical="center"/>
    </xf>
    <xf numFmtId="177" fontId="0" fillId="0" borderId="19" xfId="0" applyNumberFormat="1" applyBorder="1">
      <alignment vertical="center"/>
    </xf>
    <xf numFmtId="177" fontId="0" fillId="0" borderId="3" xfId="0" applyNumberFormat="1" applyBorder="1" applyAlignment="1">
      <alignment horizontal="center" vertical="center" wrapText="1"/>
    </xf>
    <xf numFmtId="176" fontId="0" fillId="0" borderId="20" xfId="0" applyNumberFormat="1" applyBorder="1">
      <alignment vertical="center"/>
    </xf>
    <xf numFmtId="177" fontId="0" fillId="0" borderId="1" xfId="0" applyNumberFormat="1" applyBorder="1">
      <alignment vertical="center"/>
    </xf>
    <xf numFmtId="177" fontId="0" fillId="0" borderId="21" xfId="0" applyNumberFormat="1" applyBorder="1">
      <alignment vertical="center"/>
    </xf>
    <xf numFmtId="176" fontId="0" fillId="0" borderId="13" xfId="0" applyNumberFormat="1" applyBorder="1">
      <alignment vertical="center"/>
    </xf>
    <xf numFmtId="176" fontId="0" fillId="0" borderId="21" xfId="0" applyNumberFormat="1" applyBorder="1">
      <alignment vertical="center"/>
    </xf>
    <xf numFmtId="177" fontId="0" fillId="0" borderId="22" xfId="0" applyNumberFormat="1" applyBorder="1">
      <alignment vertical="center"/>
    </xf>
    <xf numFmtId="176" fontId="0" fillId="0" borderId="8" xfId="0" applyNumberFormat="1" applyBorder="1">
      <alignment vertical="center"/>
    </xf>
    <xf numFmtId="176" fontId="0" fillId="0" borderId="22" xfId="0" applyNumberFormat="1" applyBorder="1">
      <alignment vertical="center"/>
    </xf>
    <xf numFmtId="176" fontId="0" fillId="0" borderId="6" xfId="0" applyNumberFormat="1" applyBorder="1">
      <alignment vertical="center"/>
    </xf>
    <xf numFmtId="177" fontId="0" fillId="0" borderId="18" xfId="0" applyNumberFormat="1" applyBorder="1" applyAlignment="1">
      <alignment horizontal="center" vertical="center" wrapText="1"/>
    </xf>
    <xf numFmtId="177" fontId="0" fillId="0" borderId="7" xfId="0" applyNumberFormat="1" applyBorder="1">
      <alignment vertical="center"/>
    </xf>
    <xf numFmtId="0" fontId="0" fillId="0" borderId="8" xfId="0" applyFont="1" applyBorder="1" applyAlignment="1">
      <alignment horizontal="left" vertical="center"/>
    </xf>
    <xf numFmtId="177" fontId="0" fillId="0" borderId="0" xfId="0" applyNumberFormat="1" applyFont="1" applyBorder="1">
      <alignment vertical="center"/>
    </xf>
    <xf numFmtId="177" fontId="0" fillId="0" borderId="11" xfId="0" applyNumberFormat="1" applyFont="1" applyBorder="1">
      <alignment vertical="center"/>
    </xf>
    <xf numFmtId="177" fontId="0" fillId="0" borderId="13" xfId="0" applyNumberFormat="1" applyFont="1" applyBorder="1">
      <alignment vertical="center"/>
    </xf>
    <xf numFmtId="177" fontId="0" fillId="0" borderId="18" xfId="0" applyNumberFormat="1" applyBorder="1" applyAlignment="1">
      <alignment vertical="center" wrapText="1"/>
    </xf>
    <xf numFmtId="177" fontId="0" fillId="0" borderId="2" xfId="0" applyNumberFormat="1" applyBorder="1">
      <alignment vertical="center"/>
    </xf>
    <xf numFmtId="177" fontId="0" fillId="0" borderId="3" xfId="0" applyNumberFormat="1" applyBorder="1">
      <alignment vertical="center"/>
    </xf>
    <xf numFmtId="177" fontId="0" fillId="0" borderId="8" xfId="0" applyNumberFormat="1" applyBorder="1">
      <alignment vertical="center"/>
    </xf>
    <xf numFmtId="177" fontId="0" fillId="0" borderId="18" xfId="0" applyNumberFormat="1" applyBorder="1">
      <alignment vertical="center"/>
    </xf>
    <xf numFmtId="177" fontId="0" fillId="0" borderId="9" xfId="0" applyNumberFormat="1" applyBorder="1">
      <alignment vertical="center"/>
    </xf>
    <xf numFmtId="177" fontId="0" fillId="0" borderId="14" xfId="0" applyNumberFormat="1" applyFont="1" applyBorder="1" applyAlignment="1">
      <alignment horizontal="center" vertical="center"/>
    </xf>
    <xf numFmtId="177" fontId="0" fillId="0" borderId="6"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0" fontId="0" fillId="0" borderId="22" xfId="0" applyBorder="1">
      <alignment vertical="center"/>
    </xf>
    <xf numFmtId="177" fontId="0" fillId="0" borderId="10" xfId="0" applyNumberFormat="1" applyBorder="1">
      <alignment vertical="center"/>
    </xf>
    <xf numFmtId="177" fontId="0" fillId="0" borderId="12" xfId="0" applyNumberFormat="1" applyBorder="1">
      <alignment vertical="center"/>
    </xf>
    <xf numFmtId="177" fontId="0" fillId="0" borderId="0" xfId="0" applyNumberFormat="1" applyFont="1">
      <alignment vertical="center"/>
    </xf>
    <xf numFmtId="177" fontId="6" fillId="0" borderId="18" xfId="43" applyNumberFormat="1" applyFont="1" applyBorder="1" applyAlignment="1">
      <alignment horizontal="center" vertical="center"/>
    </xf>
    <xf numFmtId="177" fontId="6" fillId="0" borderId="18" xfId="43" applyNumberFormat="1" applyFont="1" applyBorder="1" applyAlignment="1">
      <alignment vertical="center"/>
    </xf>
    <xf numFmtId="177" fontId="6" fillId="0" borderId="18" xfId="43" applyNumberFormat="1" applyFont="1" applyFill="1" applyBorder="1" applyAlignment="1">
      <alignment vertical="center"/>
    </xf>
    <xf numFmtId="177" fontId="6" fillId="0" borderId="18" xfId="43" applyNumberFormat="1" applyFont="1" applyFill="1" applyBorder="1" applyAlignment="1">
      <alignment horizontal="center" vertical="center" wrapText="1"/>
    </xf>
    <xf numFmtId="177" fontId="6" fillId="0" borderId="2" xfId="43" applyNumberFormat="1" applyFont="1" applyBorder="1" applyAlignment="1">
      <alignment horizontal="center" vertical="center" wrapText="1"/>
    </xf>
    <xf numFmtId="177" fontId="6" fillId="0" borderId="2" xfId="43" applyNumberFormat="1" applyFont="1" applyFill="1" applyBorder="1" applyAlignment="1">
      <alignment horizontal="center" vertical="center" wrapText="1"/>
    </xf>
    <xf numFmtId="0" fontId="0" fillId="0" borderId="0" xfId="0" applyNumberFormat="1" applyFont="1">
      <alignment vertical="center"/>
    </xf>
    <xf numFmtId="0" fontId="0" fillId="0" borderId="16" xfId="0" applyNumberFormat="1" applyBorder="1">
      <alignment vertical="center"/>
    </xf>
    <xf numFmtId="0" fontId="0" fillId="0" borderId="7" xfId="0" applyNumberFormat="1" applyBorder="1">
      <alignment vertical="center"/>
    </xf>
    <xf numFmtId="0" fontId="0" fillId="0" borderId="0" xfId="0" applyNumberFormat="1">
      <alignment vertical="center"/>
    </xf>
    <xf numFmtId="177" fontId="0" fillId="0" borderId="0" xfId="0" applyNumberFormat="1" applyBorder="1">
      <alignment vertical="center"/>
    </xf>
    <xf numFmtId="177" fontId="0" fillId="0" borderId="13" xfId="0" applyNumberFormat="1" applyBorder="1">
      <alignment vertical="center"/>
    </xf>
    <xf numFmtId="177" fontId="0" fillId="0" borderId="23" xfId="0" applyNumberFormat="1" applyBorder="1">
      <alignment vertical="center"/>
    </xf>
    <xf numFmtId="177" fontId="0" fillId="0" borderId="15" xfId="0" applyNumberFormat="1" applyBorder="1">
      <alignment vertical="center"/>
    </xf>
    <xf numFmtId="0" fontId="0" fillId="0" borderId="16" xfId="0" applyNumberFormat="1" applyFont="1" applyBorder="1">
      <alignment vertical="center"/>
    </xf>
    <xf numFmtId="177" fontId="0" fillId="0" borderId="17" xfId="0" applyNumberFormat="1" applyFont="1" applyBorder="1">
      <alignment vertical="center"/>
    </xf>
    <xf numFmtId="0" fontId="0" fillId="0" borderId="9" xfId="0" applyNumberFormat="1" applyFont="1" applyBorder="1">
      <alignment vertical="center"/>
    </xf>
    <xf numFmtId="177" fontId="0" fillId="0" borderId="1" xfId="0" applyNumberFormat="1" applyFont="1" applyBorder="1">
      <alignment vertical="center"/>
    </xf>
    <xf numFmtId="177" fontId="0" fillId="0" borderId="18" xfId="0" applyNumberFormat="1" applyFont="1" applyBorder="1">
      <alignment vertical="center"/>
    </xf>
    <xf numFmtId="177" fontId="0" fillId="0" borderId="2" xfId="0" applyNumberFormat="1" applyFont="1" applyBorder="1">
      <alignment vertical="center"/>
    </xf>
    <xf numFmtId="177" fontId="0" fillId="0" borderId="4" xfId="0" applyNumberFormat="1" applyFont="1" applyBorder="1">
      <alignment vertical="center"/>
    </xf>
    <xf numFmtId="177" fontId="0" fillId="0" borderId="5" xfId="0" applyNumberFormat="1" applyFont="1" applyBorder="1">
      <alignment vertical="center"/>
    </xf>
    <xf numFmtId="177" fontId="0" fillId="0" borderId="6" xfId="0" applyNumberFormat="1" applyFont="1" applyBorder="1">
      <alignment vertical="center"/>
    </xf>
    <xf numFmtId="178" fontId="0" fillId="0" borderId="6" xfId="0" applyNumberFormat="1" applyFont="1" applyBorder="1">
      <alignment vertical="center"/>
    </xf>
    <xf numFmtId="0" fontId="0" fillId="0" borderId="0" xfId="0" applyAlignment="1">
      <alignment horizontal="right" vertical="center"/>
    </xf>
    <xf numFmtId="0" fontId="0" fillId="0" borderId="18" xfId="0" applyBorder="1" applyAlignment="1">
      <alignment horizontal="center" vertical="center"/>
    </xf>
    <xf numFmtId="0" fontId="0" fillId="0" borderId="0" xfId="0" applyNumberFormat="1" applyBorder="1">
      <alignment vertical="center"/>
    </xf>
    <xf numFmtId="177" fontId="0" fillId="0" borderId="20" xfId="0" applyNumberFormat="1" applyBorder="1">
      <alignment vertical="center"/>
    </xf>
    <xf numFmtId="177" fontId="0" fillId="0" borderId="0" xfId="0" applyNumberFormat="1" applyAlignment="1">
      <alignment horizontal="right" vertical="center"/>
    </xf>
    <xf numFmtId="0" fontId="0" fillId="0" borderId="8" xfId="0" applyBorder="1">
      <alignment vertical="center"/>
    </xf>
    <xf numFmtId="0" fontId="0" fillId="0" borderId="0" xfId="0" applyBorder="1">
      <alignment vertical="center"/>
    </xf>
    <xf numFmtId="177" fontId="0" fillId="0" borderId="16" xfId="0" applyNumberFormat="1" applyFill="1" applyBorder="1" applyAlignment="1">
      <alignment vertical="center"/>
    </xf>
    <xf numFmtId="177" fontId="0" fillId="0" borderId="17" xfId="0" applyNumberFormat="1" applyFill="1" applyBorder="1">
      <alignment vertical="center"/>
    </xf>
    <xf numFmtId="177" fontId="0" fillId="0" borderId="9" xfId="0" applyNumberFormat="1" applyFill="1" applyBorder="1">
      <alignment vertical="center"/>
    </xf>
    <xf numFmtId="177" fontId="0" fillId="0" borderId="24" xfId="0" applyNumberFormat="1" applyBorder="1">
      <alignment vertical="center"/>
    </xf>
    <xf numFmtId="177" fontId="0" fillId="0" borderId="25" xfId="0" applyNumberFormat="1" applyBorder="1">
      <alignment vertical="center"/>
    </xf>
    <xf numFmtId="177" fontId="0" fillId="0" borderId="26" xfId="0" applyNumberFormat="1" applyBorder="1">
      <alignment vertical="center"/>
    </xf>
    <xf numFmtId="177" fontId="0" fillId="0" borderId="14" xfId="0" applyNumberFormat="1" applyFill="1" applyBorder="1">
      <alignment vertical="center"/>
    </xf>
    <xf numFmtId="177" fontId="0" fillId="0" borderId="19" xfId="0" applyNumberFormat="1" applyFill="1" applyBorder="1">
      <alignment vertical="center"/>
    </xf>
    <xf numFmtId="177" fontId="0" fillId="0" borderId="27" xfId="0" applyNumberFormat="1" applyBorder="1">
      <alignment vertical="center"/>
    </xf>
    <xf numFmtId="177" fontId="0" fillId="0" borderId="7" xfId="0" applyNumberFormat="1" applyFont="1" applyBorder="1">
      <alignment vertical="center"/>
    </xf>
    <xf numFmtId="177" fontId="0" fillId="0" borderId="29" xfId="0" applyNumberFormat="1" applyBorder="1">
      <alignment vertical="center"/>
    </xf>
    <xf numFmtId="177" fontId="0" fillId="0" borderId="30" xfId="0" applyNumberFormat="1" applyBorder="1">
      <alignment vertical="center"/>
    </xf>
    <xf numFmtId="177" fontId="0" fillId="0" borderId="31" xfId="0" applyNumberFormat="1" applyBorder="1">
      <alignment vertical="center"/>
    </xf>
    <xf numFmtId="177" fontId="0" fillId="0" borderId="32" xfId="0" applyNumberFormat="1" applyBorder="1">
      <alignment vertical="center"/>
    </xf>
    <xf numFmtId="177" fontId="32" fillId="0" borderId="0" xfId="44" applyNumberFormat="1" applyFont="1" applyAlignment="1">
      <alignment vertical="center"/>
    </xf>
    <xf numFmtId="177" fontId="33" fillId="0" borderId="0" xfId="0" applyNumberFormat="1" applyFont="1">
      <alignment vertical="center"/>
    </xf>
    <xf numFmtId="177" fontId="32" fillId="0" borderId="0" xfId="0" applyNumberFormat="1" applyFont="1" applyBorder="1" applyAlignment="1">
      <alignment vertical="center"/>
    </xf>
    <xf numFmtId="177" fontId="33" fillId="0" borderId="0" xfId="0" applyNumberFormat="1" applyFont="1" applyAlignment="1">
      <alignment vertical="center"/>
    </xf>
    <xf numFmtId="177" fontId="32" fillId="0" borderId="0" xfId="44" applyNumberFormat="1" applyFont="1" applyBorder="1" applyAlignment="1">
      <alignment vertical="center"/>
    </xf>
    <xf numFmtId="177" fontId="32" fillId="0" borderId="7" xfId="44" applyNumberFormat="1" applyFont="1" applyBorder="1" applyAlignment="1" applyProtection="1">
      <alignment vertical="center"/>
      <protection locked="0"/>
    </xf>
    <xf numFmtId="177" fontId="32" fillId="0" borderId="0" xfId="44" applyNumberFormat="1" applyFont="1" applyAlignment="1">
      <alignment horizontal="right" vertical="center"/>
    </xf>
    <xf numFmtId="177" fontId="32" fillId="0" borderId="7" xfId="44" applyNumberFormat="1" applyFont="1" applyBorder="1" applyAlignment="1">
      <alignment vertical="center"/>
    </xf>
    <xf numFmtId="177" fontId="32" fillId="0" borderId="8" xfId="44" applyNumberFormat="1" applyFont="1" applyBorder="1" applyAlignment="1">
      <alignment vertical="center"/>
    </xf>
    <xf numFmtId="177" fontId="32" fillId="0" borderId="6" xfId="44" applyNumberFormat="1" applyFont="1" applyBorder="1" applyAlignment="1">
      <alignment vertical="center"/>
    </xf>
    <xf numFmtId="177" fontId="32" fillId="0" borderId="0" xfId="44" applyNumberFormat="1" applyFont="1" applyAlignment="1" applyProtection="1">
      <alignment vertical="center"/>
      <protection locked="0"/>
    </xf>
    <xf numFmtId="177" fontId="32" fillId="0" borderId="16" xfId="44" applyNumberFormat="1" applyFont="1" applyBorder="1" applyAlignment="1">
      <alignment vertical="center"/>
    </xf>
    <xf numFmtId="177" fontId="32" fillId="0" borderId="20" xfId="44" applyNumberFormat="1" applyFont="1" applyBorder="1" applyAlignment="1">
      <alignment vertical="center"/>
    </xf>
    <xf numFmtId="177" fontId="32" fillId="0" borderId="17" xfId="44" applyNumberFormat="1" applyFont="1" applyBorder="1" applyAlignment="1">
      <alignment vertical="center"/>
    </xf>
    <xf numFmtId="177" fontId="32" fillId="0" borderId="22" xfId="44" applyNumberFormat="1" applyFont="1" applyBorder="1" applyAlignment="1">
      <alignment horizontal="center" vertical="center"/>
    </xf>
    <xf numFmtId="177" fontId="32" fillId="0" borderId="9" xfId="44" applyNumberFormat="1" applyFont="1" applyBorder="1" applyAlignment="1">
      <alignment vertical="center"/>
    </xf>
    <xf numFmtId="177" fontId="32" fillId="0" borderId="2" xfId="44" applyNumberFormat="1" applyFont="1" applyBorder="1" applyAlignment="1">
      <alignment vertical="center"/>
    </xf>
    <xf numFmtId="177" fontId="32" fillId="0" borderId="2" xfId="44" applyNumberFormat="1" applyFont="1" applyBorder="1" applyAlignment="1">
      <alignment horizontal="center" vertical="center"/>
    </xf>
    <xf numFmtId="177" fontId="32" fillId="0" borderId="18" xfId="44" applyNumberFormat="1" applyFont="1" applyBorder="1" applyAlignment="1">
      <alignment vertical="center"/>
    </xf>
    <xf numFmtId="177" fontId="32" fillId="0" borderId="14" xfId="44" applyNumberFormat="1" applyFont="1" applyBorder="1" applyAlignment="1">
      <alignment vertical="center"/>
    </xf>
    <xf numFmtId="177" fontId="32" fillId="0" borderId="15" xfId="44" applyNumberFormat="1" applyFont="1" applyBorder="1" applyAlignment="1">
      <alignment vertical="center"/>
    </xf>
    <xf numFmtId="177" fontId="32" fillId="0" borderId="14" xfId="44" applyNumberFormat="1" applyFont="1" applyBorder="1" applyAlignment="1">
      <alignment vertical="top"/>
    </xf>
    <xf numFmtId="177" fontId="32" fillId="0" borderId="3" xfId="44" applyNumberFormat="1" applyFont="1" applyBorder="1" applyAlignment="1">
      <alignment vertical="center" wrapText="1"/>
    </xf>
    <xf numFmtId="177" fontId="32" fillId="0" borderId="3" xfId="44" applyNumberFormat="1" applyFont="1" applyBorder="1" applyAlignment="1">
      <alignment vertical="top"/>
    </xf>
    <xf numFmtId="177" fontId="32" fillId="0" borderId="3" xfId="44" applyNumberFormat="1" applyFont="1" applyBorder="1" applyAlignment="1">
      <alignment horizontal="center" vertical="top"/>
    </xf>
    <xf numFmtId="177" fontId="32" fillId="0" borderId="0" xfId="44" applyNumberFormat="1" applyFont="1" applyAlignment="1">
      <alignment vertical="center" shrinkToFit="1"/>
    </xf>
    <xf numFmtId="178" fontId="32" fillId="0" borderId="6" xfId="44" applyNumberFormat="1" applyFont="1" applyBorder="1" applyAlignment="1">
      <alignment vertical="center"/>
    </xf>
    <xf numFmtId="177" fontId="33" fillId="0" borderId="9" xfId="0" applyNumberFormat="1" applyFont="1" applyBorder="1">
      <alignment vertical="center"/>
    </xf>
    <xf numFmtId="180" fontId="32" fillId="0" borderId="6" xfId="44" applyNumberFormat="1" applyFont="1" applyBorder="1" applyAlignment="1">
      <alignment vertical="center" shrinkToFit="1"/>
    </xf>
    <xf numFmtId="177" fontId="33" fillId="0" borderId="0" xfId="0" applyNumberFormat="1" applyFont="1" applyAlignment="1">
      <alignment vertical="center" shrinkToFit="1"/>
    </xf>
    <xf numFmtId="0" fontId="0" fillId="0" borderId="8" xfId="0" applyBorder="1" applyAlignment="1">
      <alignment vertical="center"/>
    </xf>
    <xf numFmtId="0" fontId="0" fillId="0" borderId="22" xfId="0" applyBorder="1" applyAlignment="1">
      <alignment vertical="center"/>
    </xf>
    <xf numFmtId="0" fontId="0" fillId="0" borderId="0" xfId="0" applyAlignment="1">
      <alignment horizontal="center" vertical="center"/>
    </xf>
    <xf numFmtId="177" fontId="0" fillId="0" borderId="0" xfId="0" applyNumberFormat="1" applyFill="1">
      <alignment vertical="center"/>
    </xf>
    <xf numFmtId="177" fontId="0" fillId="0" borderId="20" xfId="0" applyNumberFormat="1" applyFill="1" applyBorder="1" applyAlignment="1">
      <alignment vertical="center"/>
    </xf>
    <xf numFmtId="177" fontId="0" fillId="0" borderId="20" xfId="0" applyNumberFormat="1" applyFill="1" applyBorder="1">
      <alignment vertical="center"/>
    </xf>
    <xf numFmtId="177" fontId="0" fillId="0" borderId="14" xfId="0" applyNumberFormat="1" applyFill="1" applyBorder="1" applyAlignment="1">
      <alignment vertical="center"/>
    </xf>
    <xf numFmtId="177" fontId="0" fillId="0" borderId="15" xfId="0" applyNumberFormat="1" applyFill="1" applyBorder="1" applyAlignment="1">
      <alignment vertical="center"/>
    </xf>
    <xf numFmtId="177" fontId="0" fillId="0" borderId="15" xfId="0" applyNumberFormat="1" applyFill="1" applyBorder="1">
      <alignment vertical="center"/>
    </xf>
    <xf numFmtId="177" fontId="0" fillId="0" borderId="0" xfId="0" applyNumberFormat="1" applyFill="1" applyAlignment="1">
      <alignment vertical="center"/>
    </xf>
    <xf numFmtId="177" fontId="0" fillId="0" borderId="16" xfId="0" applyNumberFormat="1" applyFill="1" applyBorder="1">
      <alignment vertical="center"/>
    </xf>
    <xf numFmtId="177" fontId="0" fillId="0" borderId="7" xfId="0" applyNumberFormat="1" applyFill="1" applyBorder="1">
      <alignment vertical="center"/>
    </xf>
    <xf numFmtId="177" fontId="0" fillId="0" borderId="22" xfId="0" applyNumberFormat="1" applyFill="1" applyBorder="1">
      <alignment vertical="center"/>
    </xf>
    <xf numFmtId="177" fontId="0" fillId="0" borderId="0" xfId="0" applyNumberFormat="1" applyFill="1" applyBorder="1">
      <alignment vertical="center"/>
    </xf>
    <xf numFmtId="178" fontId="0" fillId="0" borderId="0" xfId="0" applyNumberFormat="1" applyFill="1">
      <alignment vertical="center"/>
    </xf>
    <xf numFmtId="177" fontId="0" fillId="0" borderId="0" xfId="0" applyNumberFormat="1" applyFill="1" applyBorder="1" applyAlignment="1">
      <alignment horizontal="center" vertical="center" textRotation="255"/>
    </xf>
    <xf numFmtId="177" fontId="0" fillId="0" borderId="0" xfId="0" applyNumberFormat="1" applyFill="1" applyAlignment="1">
      <alignment horizontal="right" vertical="center"/>
    </xf>
    <xf numFmtId="177" fontId="0" fillId="33" borderId="16" xfId="0" applyNumberFormat="1" applyFill="1" applyBorder="1" applyAlignment="1">
      <alignment vertical="center"/>
    </xf>
    <xf numFmtId="177" fontId="0" fillId="33" borderId="20" xfId="0" applyNumberFormat="1" applyFill="1" applyBorder="1" applyAlignment="1">
      <alignment vertical="center"/>
    </xf>
    <xf numFmtId="177" fontId="0" fillId="33" borderId="20" xfId="0" applyNumberFormat="1" applyFill="1" applyBorder="1">
      <alignment vertical="center"/>
    </xf>
    <xf numFmtId="177" fontId="0" fillId="33" borderId="17" xfId="0" applyNumberFormat="1" applyFill="1" applyBorder="1">
      <alignment vertical="center"/>
    </xf>
    <xf numFmtId="177" fontId="0" fillId="33" borderId="14" xfId="0" applyNumberFormat="1" applyFill="1" applyBorder="1" applyAlignment="1">
      <alignment vertical="center"/>
    </xf>
    <xf numFmtId="177" fontId="0" fillId="33" borderId="15" xfId="0" applyNumberFormat="1" applyFill="1" applyBorder="1" applyAlignment="1">
      <alignment vertical="center"/>
    </xf>
    <xf numFmtId="177" fontId="0" fillId="33" borderId="15" xfId="0" applyNumberFormat="1" applyFill="1" applyBorder="1">
      <alignment vertical="center"/>
    </xf>
    <xf numFmtId="177" fontId="0" fillId="33" borderId="19" xfId="0" applyNumberFormat="1" applyFill="1" applyBorder="1">
      <alignment vertical="center"/>
    </xf>
    <xf numFmtId="177" fontId="0" fillId="33" borderId="0" xfId="0" applyNumberFormat="1" applyFill="1" applyBorder="1" applyAlignment="1">
      <alignment vertical="center"/>
    </xf>
    <xf numFmtId="177" fontId="0" fillId="33" borderId="0" xfId="0" applyNumberFormat="1" applyFill="1" applyBorder="1">
      <alignment vertical="center"/>
    </xf>
    <xf numFmtId="177" fontId="0" fillId="33" borderId="17" xfId="0" applyNumberFormat="1" applyFill="1" applyBorder="1" applyAlignment="1">
      <alignment vertical="center"/>
    </xf>
    <xf numFmtId="177" fontId="0" fillId="33" borderId="16" xfId="0" applyNumberFormat="1" applyFill="1" applyBorder="1">
      <alignment vertical="center"/>
    </xf>
    <xf numFmtId="177" fontId="0" fillId="33" borderId="19" xfId="0" applyNumberFormat="1" applyFill="1" applyBorder="1" applyAlignment="1">
      <alignment vertical="center"/>
    </xf>
    <xf numFmtId="177" fontId="0" fillId="33" borderId="14" xfId="0" applyNumberFormat="1" applyFill="1" applyBorder="1">
      <alignment vertical="center"/>
    </xf>
    <xf numFmtId="177" fontId="0" fillId="33" borderId="7" xfId="0" applyNumberFormat="1" applyFill="1" applyBorder="1">
      <alignment vertical="center"/>
    </xf>
    <xf numFmtId="177" fontId="0" fillId="33" borderId="8" xfId="0" applyNumberFormat="1" applyFill="1" applyBorder="1">
      <alignment vertical="center"/>
    </xf>
    <xf numFmtId="177" fontId="0" fillId="33" borderId="22" xfId="0" applyNumberFormat="1" applyFill="1" applyBorder="1">
      <alignment vertical="center"/>
    </xf>
    <xf numFmtId="177" fontId="0" fillId="34" borderId="16" xfId="0" applyNumberFormat="1" applyFill="1" applyBorder="1">
      <alignment vertical="center"/>
    </xf>
    <xf numFmtId="177" fontId="0" fillId="34" borderId="20" xfId="0" applyNumberFormat="1" applyFill="1" applyBorder="1">
      <alignment vertical="center"/>
    </xf>
    <xf numFmtId="177" fontId="0" fillId="34" borderId="17" xfId="0" applyNumberFormat="1" applyFill="1" applyBorder="1">
      <alignment vertical="center"/>
    </xf>
    <xf numFmtId="177" fontId="0" fillId="34" borderId="14" xfId="0" applyNumberFormat="1" applyFill="1" applyBorder="1">
      <alignment vertical="center"/>
    </xf>
    <xf numFmtId="177" fontId="0" fillId="34" borderId="15" xfId="0" applyNumberFormat="1" applyFill="1" applyBorder="1">
      <alignment vertical="center"/>
    </xf>
    <xf numFmtId="177" fontId="0" fillId="34" borderId="19" xfId="0" applyNumberFormat="1" applyFill="1" applyBorder="1">
      <alignment vertical="center"/>
    </xf>
    <xf numFmtId="177" fontId="0" fillId="34" borderId="0" xfId="0" applyNumberFormat="1" applyFill="1" applyBorder="1">
      <alignment vertical="center"/>
    </xf>
    <xf numFmtId="177" fontId="0" fillId="34" borderId="7" xfId="0" applyNumberFormat="1" applyFill="1" applyBorder="1">
      <alignment vertical="center"/>
    </xf>
    <xf numFmtId="177" fontId="0" fillId="34" borderId="8" xfId="0" applyNumberFormat="1" applyFill="1" applyBorder="1">
      <alignment vertical="center"/>
    </xf>
    <xf numFmtId="177" fontId="0" fillId="34" borderId="22" xfId="0" applyNumberFormat="1" applyFill="1" applyBorder="1">
      <alignment vertical="center"/>
    </xf>
    <xf numFmtId="177" fontId="0" fillId="35" borderId="16" xfId="0" applyNumberFormat="1" applyFill="1" applyBorder="1">
      <alignment vertical="center"/>
    </xf>
    <xf numFmtId="177" fontId="0" fillId="35" borderId="20" xfId="0" applyNumberFormat="1" applyFill="1" applyBorder="1">
      <alignment vertical="center"/>
    </xf>
    <xf numFmtId="177" fontId="0" fillId="35" borderId="17" xfId="0" applyNumberFormat="1" applyFill="1" applyBorder="1">
      <alignment vertical="center"/>
    </xf>
    <xf numFmtId="177" fontId="0" fillId="35" borderId="14" xfId="0" applyNumberFormat="1" applyFill="1" applyBorder="1">
      <alignment vertical="center"/>
    </xf>
    <xf numFmtId="177" fontId="0" fillId="35" borderId="15" xfId="0" applyNumberFormat="1" applyFill="1" applyBorder="1">
      <alignment vertical="center"/>
    </xf>
    <xf numFmtId="177" fontId="0" fillId="35" borderId="19" xfId="0" applyNumberFormat="1" applyFill="1" applyBorder="1">
      <alignment vertical="center"/>
    </xf>
    <xf numFmtId="177" fontId="0" fillId="35" borderId="0" xfId="0" applyNumberFormat="1" applyFill="1" applyBorder="1">
      <alignment vertical="center"/>
    </xf>
    <xf numFmtId="177" fontId="0" fillId="35" borderId="7" xfId="0" applyNumberFormat="1" applyFill="1" applyBorder="1">
      <alignment vertical="center"/>
    </xf>
    <xf numFmtId="177" fontId="0" fillId="35" borderId="8" xfId="0" applyNumberFormat="1" applyFill="1" applyBorder="1">
      <alignment vertical="center"/>
    </xf>
    <xf numFmtId="177" fontId="0" fillId="35" borderId="22" xfId="0" applyNumberFormat="1" applyFill="1" applyBorder="1">
      <alignment vertical="center"/>
    </xf>
    <xf numFmtId="177" fontId="0" fillId="33" borderId="53" xfId="0" applyNumberFormat="1" applyFill="1" applyBorder="1">
      <alignment vertical="center"/>
    </xf>
    <xf numFmtId="177" fontId="0" fillId="33" borderId="54" xfId="0" applyNumberFormat="1" applyFill="1" applyBorder="1" applyAlignment="1">
      <alignment vertical="center"/>
    </xf>
    <xf numFmtId="177" fontId="0" fillId="33" borderId="54" xfId="0" applyNumberFormat="1" applyFill="1" applyBorder="1">
      <alignment vertical="center"/>
    </xf>
    <xf numFmtId="177" fontId="0" fillId="33" borderId="55" xfId="0" applyNumberFormat="1" applyFill="1" applyBorder="1">
      <alignment vertical="center"/>
    </xf>
    <xf numFmtId="177" fontId="0" fillId="33" borderId="56" xfId="0" applyNumberFormat="1" applyFill="1" applyBorder="1">
      <alignment vertical="center"/>
    </xf>
    <xf numFmtId="177" fontId="0" fillId="33" borderId="57" xfId="0" applyNumberFormat="1" applyFill="1" applyBorder="1">
      <alignment vertical="center"/>
    </xf>
    <xf numFmtId="177" fontId="0" fillId="33" borderId="58" xfId="0" applyNumberFormat="1" applyFill="1" applyBorder="1">
      <alignment vertical="center"/>
    </xf>
    <xf numFmtId="177" fontId="0" fillId="33" borderId="59" xfId="0" applyNumberFormat="1" applyFill="1" applyBorder="1" applyAlignment="1">
      <alignment vertical="center"/>
    </xf>
    <xf numFmtId="177" fontId="0" fillId="33" borderId="59" xfId="0" applyNumberFormat="1" applyFill="1" applyBorder="1">
      <alignment vertical="center"/>
    </xf>
    <xf numFmtId="177" fontId="0" fillId="33" borderId="60" xfId="0" applyNumberFormat="1" applyFill="1" applyBorder="1">
      <alignment vertical="center"/>
    </xf>
    <xf numFmtId="177" fontId="0" fillId="34" borderId="61" xfId="0" applyNumberFormat="1" applyFill="1" applyBorder="1">
      <alignment vertical="center"/>
    </xf>
    <xf numFmtId="177" fontId="0" fillId="34" borderId="62" xfId="0" applyNumberFormat="1" applyFill="1" applyBorder="1">
      <alignment vertical="center"/>
    </xf>
    <xf numFmtId="177" fontId="0" fillId="34" borderId="63" xfId="0" applyNumberFormat="1" applyFill="1" applyBorder="1">
      <alignment vertical="center"/>
    </xf>
    <xf numFmtId="177" fontId="0" fillId="34" borderId="64" xfId="0" applyNumberFormat="1" applyFill="1" applyBorder="1">
      <alignment vertical="center"/>
    </xf>
    <xf numFmtId="177" fontId="0" fillId="34" borderId="65" xfId="0" applyNumberFormat="1" applyFill="1" applyBorder="1">
      <alignment vertical="center"/>
    </xf>
    <xf numFmtId="177" fontId="0" fillId="34" borderId="66" xfId="0" applyNumberFormat="1" applyFill="1" applyBorder="1">
      <alignment vertical="center"/>
    </xf>
    <xf numFmtId="177" fontId="0" fillId="34" borderId="67" xfId="0" applyNumberFormat="1" applyFill="1" applyBorder="1">
      <alignment vertical="center"/>
    </xf>
    <xf numFmtId="177" fontId="0" fillId="34" borderId="68" xfId="0" applyNumberFormat="1" applyFill="1" applyBorder="1">
      <alignment vertical="center"/>
    </xf>
    <xf numFmtId="177" fontId="0" fillId="35" borderId="69" xfId="0" applyNumberFormat="1" applyFill="1" applyBorder="1">
      <alignment vertical="center"/>
    </xf>
    <xf numFmtId="177" fontId="0" fillId="35" borderId="70" xfId="0" applyNumberFormat="1" applyFill="1" applyBorder="1">
      <alignment vertical="center"/>
    </xf>
    <xf numFmtId="177" fontId="0" fillId="35" borderId="71" xfId="0" applyNumberFormat="1" applyFill="1" applyBorder="1">
      <alignment vertical="center"/>
    </xf>
    <xf numFmtId="177" fontId="0" fillId="35" borderId="72" xfId="0" applyNumberFormat="1" applyFill="1" applyBorder="1">
      <alignment vertical="center"/>
    </xf>
    <xf numFmtId="177" fontId="0" fillId="35" borderId="73" xfId="0" applyNumberFormat="1" applyFill="1" applyBorder="1">
      <alignment vertical="center"/>
    </xf>
    <xf numFmtId="177" fontId="0" fillId="35" borderId="74" xfId="0" applyNumberFormat="1" applyFill="1" applyBorder="1">
      <alignment vertical="center"/>
    </xf>
    <xf numFmtId="177" fontId="0" fillId="35" borderId="75" xfId="0" applyNumberFormat="1" applyFill="1" applyBorder="1">
      <alignment vertical="center"/>
    </xf>
    <xf numFmtId="177" fontId="0" fillId="35" borderId="76" xfId="0" applyNumberFormat="1" applyFill="1" applyBorder="1">
      <alignment vertical="center"/>
    </xf>
    <xf numFmtId="0" fontId="0" fillId="0" borderId="0" xfId="0" applyAlignment="1">
      <alignment vertical="top" wrapText="1"/>
    </xf>
    <xf numFmtId="0" fontId="31" fillId="0" borderId="0" xfId="0" applyFont="1">
      <alignment vertical="center"/>
    </xf>
    <xf numFmtId="177" fontId="31" fillId="0" borderId="0" xfId="0" applyNumberFormat="1" applyFont="1" applyFill="1">
      <alignment vertical="center"/>
    </xf>
    <xf numFmtId="177" fontId="31" fillId="0" borderId="0" xfId="0" applyNumberFormat="1" applyFont="1">
      <alignment vertical="center"/>
    </xf>
    <xf numFmtId="177" fontId="34" fillId="0" borderId="0" xfId="44" applyNumberFormat="1" applyFont="1" applyAlignment="1">
      <alignment vertical="center"/>
    </xf>
    <xf numFmtId="0" fontId="35" fillId="0" borderId="0" xfId="0" applyFont="1" applyAlignment="1">
      <alignment vertical="top"/>
    </xf>
    <xf numFmtId="0" fontId="35" fillId="0" borderId="0" xfId="0" applyFont="1" applyAlignment="1">
      <alignment vertical="top" wrapText="1"/>
    </xf>
    <xf numFmtId="0" fontId="36" fillId="0" borderId="0" xfId="0" applyFont="1" applyAlignment="1">
      <alignment vertical="top"/>
    </xf>
    <xf numFmtId="0" fontId="35" fillId="0" borderId="33" xfId="0" applyFont="1" applyBorder="1" applyAlignment="1">
      <alignment vertical="top"/>
    </xf>
    <xf numFmtId="0" fontId="35" fillId="0" borderId="34" xfId="0" applyFont="1" applyBorder="1" applyAlignment="1">
      <alignment vertical="top"/>
    </xf>
    <xf numFmtId="0" fontId="35" fillId="0" borderId="35" xfId="0" applyFont="1" applyBorder="1" applyAlignment="1">
      <alignment vertical="top"/>
    </xf>
    <xf numFmtId="0" fontId="35" fillId="0" borderId="36" xfId="0" applyFont="1" applyBorder="1" applyAlignment="1">
      <alignment vertical="top"/>
    </xf>
    <xf numFmtId="0" fontId="35" fillId="0" borderId="0" xfId="0" applyFont="1" applyBorder="1" applyAlignment="1">
      <alignment vertical="top"/>
    </xf>
    <xf numFmtId="0" fontId="35" fillId="0" borderId="37" xfId="0" applyFont="1" applyBorder="1" applyAlignment="1">
      <alignment vertical="top"/>
    </xf>
    <xf numFmtId="0" fontId="35" fillId="0" borderId="38" xfId="0" applyFont="1" applyBorder="1" applyAlignment="1">
      <alignment vertical="top"/>
    </xf>
    <xf numFmtId="0" fontId="35" fillId="0" borderId="39" xfId="0" applyFont="1" applyBorder="1" applyAlignment="1">
      <alignment vertical="top"/>
    </xf>
    <xf numFmtId="0" fontId="35" fillId="0" borderId="40" xfId="0" applyFont="1" applyBorder="1" applyAlignment="1">
      <alignment vertical="top"/>
    </xf>
    <xf numFmtId="0" fontId="0" fillId="0" borderId="0" xfId="0" applyBorder="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right" vertical="center"/>
    </xf>
    <xf numFmtId="177" fontId="37" fillId="0" borderId="0" xfId="44" applyNumberFormat="1" applyFont="1" applyAlignment="1">
      <alignment vertical="center"/>
    </xf>
    <xf numFmtId="177" fontId="6" fillId="33" borderId="20" xfId="43" applyNumberFormat="1" applyFont="1" applyFill="1" applyBorder="1" applyAlignment="1">
      <alignment horizontal="centerContinuous" vertical="center"/>
    </xf>
    <xf numFmtId="177" fontId="6" fillId="34" borderId="7" xfId="43" applyNumberFormat="1" applyFont="1" applyFill="1" applyBorder="1" applyAlignment="1">
      <alignment horizontal="centerContinuous" vertical="center"/>
    </xf>
    <xf numFmtId="177" fontId="6" fillId="34" borderId="8" xfId="43" applyNumberFormat="1" applyFont="1" applyFill="1" applyBorder="1" applyAlignment="1">
      <alignment horizontal="centerContinuous" vertical="center"/>
    </xf>
    <xf numFmtId="177" fontId="6" fillId="34" borderId="22" xfId="43" applyNumberFormat="1" applyFont="1" applyFill="1" applyBorder="1" applyAlignment="1">
      <alignment horizontal="centerContinuous" vertical="center"/>
    </xf>
    <xf numFmtId="177" fontId="6" fillId="0" borderId="17" xfId="43" applyNumberFormat="1" applyFont="1" applyBorder="1" applyAlignment="1">
      <alignment horizontal="center" vertical="center"/>
    </xf>
    <xf numFmtId="177" fontId="6" fillId="0" borderId="41" xfId="43" applyNumberFormat="1" applyFont="1" applyFill="1" applyBorder="1" applyAlignment="1">
      <alignment horizontal="centerContinuous" vertical="center"/>
    </xf>
    <xf numFmtId="177" fontId="6" fillId="0" borderId="42" xfId="43" applyNumberFormat="1" applyFont="1" applyFill="1" applyBorder="1" applyAlignment="1">
      <alignment horizontal="centerContinuous" vertical="center"/>
    </xf>
    <xf numFmtId="177" fontId="6" fillId="0" borderId="43" xfId="43" applyNumberFormat="1" applyFont="1" applyFill="1" applyBorder="1" applyAlignment="1">
      <alignment horizontal="centerContinuous" vertical="center"/>
    </xf>
    <xf numFmtId="0" fontId="0" fillId="0" borderId="0" xfId="0" applyNumberFormat="1" applyAlignment="1">
      <alignment horizontal="right" vertical="center"/>
    </xf>
    <xf numFmtId="0" fontId="0" fillId="0" borderId="0" xfId="0" applyAlignment="1">
      <alignment horizontal="left" vertical="center"/>
    </xf>
    <xf numFmtId="0" fontId="0" fillId="0" borderId="0" xfId="0" applyBorder="1" applyAlignment="1">
      <alignment vertical="center"/>
    </xf>
    <xf numFmtId="0" fontId="15" fillId="0" borderId="0" xfId="0" applyFont="1">
      <alignment vertical="center"/>
    </xf>
    <xf numFmtId="0" fontId="33" fillId="0" borderId="0" xfId="0" applyFont="1" applyAlignment="1">
      <alignment vertical="center"/>
    </xf>
    <xf numFmtId="0" fontId="33" fillId="0" borderId="15" xfId="0" applyFont="1" applyBorder="1" applyAlignment="1">
      <alignment vertical="center"/>
    </xf>
    <xf numFmtId="0" fontId="32" fillId="0" borderId="15" xfId="0" applyFont="1" applyBorder="1" applyAlignment="1">
      <alignment vertical="center"/>
    </xf>
    <xf numFmtId="0" fontId="33" fillId="0" borderId="3" xfId="0" applyFont="1" applyBorder="1" applyAlignment="1">
      <alignment vertical="center"/>
    </xf>
    <xf numFmtId="0" fontId="33" fillId="0" borderId="6" xfId="0" applyFont="1" applyBorder="1" applyAlignment="1" applyProtection="1">
      <alignment vertical="center"/>
    </xf>
    <xf numFmtId="37" fontId="33" fillId="0" borderId="6" xfId="0" applyNumberFormat="1" applyFont="1" applyBorder="1" applyAlignment="1" applyProtection="1">
      <alignment vertical="center"/>
    </xf>
    <xf numFmtId="39" fontId="33" fillId="0" borderId="6" xfId="0" applyNumberFormat="1" applyFont="1" applyBorder="1" applyAlignment="1" applyProtection="1">
      <alignment vertical="center"/>
    </xf>
    <xf numFmtId="181" fontId="33" fillId="0" borderId="6" xfId="0" applyNumberFormat="1" applyFont="1" applyBorder="1" applyAlignment="1" applyProtection="1">
      <alignment vertical="center"/>
    </xf>
    <xf numFmtId="182" fontId="33" fillId="0" borderId="6" xfId="0" applyNumberFormat="1" applyFont="1" applyBorder="1" applyAlignment="1" applyProtection="1">
      <alignment vertical="center"/>
    </xf>
    <xf numFmtId="176" fontId="0" fillId="0" borderId="0" xfId="0" applyNumberFormat="1">
      <alignment vertical="center"/>
    </xf>
    <xf numFmtId="0" fontId="38" fillId="0" borderId="0" xfId="0" applyFont="1">
      <alignment vertical="center"/>
    </xf>
    <xf numFmtId="0" fontId="39" fillId="0" borderId="0" xfId="0" applyFont="1">
      <alignment vertical="center"/>
    </xf>
    <xf numFmtId="0" fontId="0" fillId="0" borderId="7" xfId="0" applyBorder="1" applyAlignment="1">
      <alignment horizontal="center" vertical="center"/>
    </xf>
    <xf numFmtId="185" fontId="0" fillId="0" borderId="9" xfId="0" applyNumberFormat="1" applyBorder="1" applyAlignment="1">
      <alignment horizontal="center" vertical="center"/>
    </xf>
    <xf numFmtId="185" fontId="0" fillId="0" borderId="12" xfId="0" applyNumberFormat="1" applyBorder="1" applyAlignment="1">
      <alignment horizontal="center" vertical="center"/>
    </xf>
    <xf numFmtId="0" fontId="0" fillId="0" borderId="13" xfId="0" applyBorder="1">
      <alignment vertical="center"/>
    </xf>
    <xf numFmtId="185" fontId="0" fillId="0" borderId="14" xfId="0" applyNumberFormat="1" applyBorder="1" applyAlignment="1">
      <alignment horizontal="center" vertical="center"/>
    </xf>
    <xf numFmtId="0" fontId="0" fillId="0" borderId="15" xfId="0" applyBorder="1">
      <alignment vertical="center"/>
    </xf>
    <xf numFmtId="176" fontId="0" fillId="36" borderId="2" xfId="0" applyNumberFormat="1" applyFill="1" applyBorder="1">
      <alignment vertical="center"/>
    </xf>
    <xf numFmtId="0" fontId="0" fillId="0" borderId="0" xfId="0" applyNumberFormat="1" applyAlignment="1">
      <alignment horizontal="center" vertical="center"/>
    </xf>
    <xf numFmtId="0" fontId="40" fillId="0" borderId="0" xfId="0" applyFont="1" applyBorder="1">
      <alignment vertical="center"/>
    </xf>
    <xf numFmtId="0" fontId="0" fillId="0" borderId="20" xfId="0" applyBorder="1">
      <alignment vertical="center"/>
    </xf>
    <xf numFmtId="0" fontId="0" fillId="0" borderId="17" xfId="0" applyBorder="1">
      <alignment vertical="center"/>
    </xf>
    <xf numFmtId="185" fontId="0" fillId="0" borderId="16" xfId="0" applyNumberFormat="1" applyBorder="1" applyAlignment="1">
      <alignment horizontal="center" vertical="center"/>
    </xf>
    <xf numFmtId="0" fontId="0" fillId="0" borderId="21" xfId="0" applyBorder="1">
      <alignment vertical="center"/>
    </xf>
    <xf numFmtId="0" fontId="0" fillId="0" borderId="23" xfId="0" applyBorder="1">
      <alignment vertical="center"/>
    </xf>
    <xf numFmtId="0" fontId="0" fillId="0" borderId="11" xfId="0" applyBorder="1">
      <alignment vertical="center"/>
    </xf>
    <xf numFmtId="177" fontId="0" fillId="36" borderId="2" xfId="0" applyNumberFormat="1" applyFill="1" applyBorder="1">
      <alignment vertical="center"/>
    </xf>
    <xf numFmtId="177" fontId="0" fillId="36" borderId="5" xfId="0" applyNumberFormat="1" applyFill="1" applyBorder="1">
      <alignment vertical="center"/>
    </xf>
    <xf numFmtId="0" fontId="0" fillId="0" borderId="9"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6" fillId="0" borderId="1" xfId="43" applyNumberFormat="1" applyFont="1" applyFill="1" applyBorder="1" applyAlignment="1">
      <alignment horizontal="center" vertical="center" wrapText="1"/>
    </xf>
    <xf numFmtId="179" fontId="0" fillId="0" borderId="16" xfId="0" applyNumberFormat="1" applyBorder="1">
      <alignment vertical="center"/>
    </xf>
    <xf numFmtId="179" fontId="0" fillId="0" borderId="20" xfId="0" applyNumberFormat="1" applyBorder="1">
      <alignment vertical="center"/>
    </xf>
    <xf numFmtId="185" fontId="0" fillId="0" borderId="20" xfId="0" applyNumberFormat="1" applyBorder="1" applyAlignment="1">
      <alignment horizontal="center" vertical="center"/>
    </xf>
    <xf numFmtId="185" fontId="0" fillId="0" borderId="17" xfId="0" applyNumberFormat="1" applyBorder="1" applyAlignment="1">
      <alignment horizontal="center" vertical="center"/>
    </xf>
    <xf numFmtId="185" fontId="0" fillId="0" borderId="18" xfId="0" applyNumberFormat="1" applyBorder="1" applyAlignment="1">
      <alignment horizontal="center" vertical="center"/>
    </xf>
    <xf numFmtId="179" fontId="0" fillId="0" borderId="0" xfId="0" applyNumberFormat="1">
      <alignment vertical="center"/>
    </xf>
    <xf numFmtId="0" fontId="0" fillId="0" borderId="9" xfId="0" applyBorder="1">
      <alignment vertical="center"/>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185" fontId="0" fillId="0" borderId="0" xfId="0" applyNumberFormat="1" applyBorder="1" applyAlignment="1">
      <alignment horizontal="center" vertical="center"/>
    </xf>
    <xf numFmtId="185" fontId="0" fillId="0" borderId="7" xfId="0" applyNumberFormat="1" applyBorder="1" applyAlignment="1">
      <alignment horizontal="center" vertical="center"/>
    </xf>
    <xf numFmtId="0" fontId="0" fillId="0" borderId="9" xfId="0" applyFont="1" applyBorder="1" applyAlignment="1">
      <alignment horizontal="center" vertical="center"/>
    </xf>
    <xf numFmtId="0" fontId="0" fillId="0" borderId="0" xfId="0" applyFont="1" applyBorder="1" applyAlignment="1">
      <alignment horizontal="center" vertical="center"/>
    </xf>
    <xf numFmtId="178" fontId="0" fillId="0" borderId="2" xfId="0" applyNumberFormat="1" applyFont="1" applyBorder="1">
      <alignment vertical="center"/>
    </xf>
    <xf numFmtId="0" fontId="0" fillId="0" borderId="14" xfId="0" applyBorder="1">
      <alignment vertical="center"/>
    </xf>
    <xf numFmtId="0" fontId="0" fillId="0" borderId="15" xfId="0" applyBorder="1" applyAlignment="1">
      <alignment horizontal="center" vertical="center" wrapText="1"/>
    </xf>
    <xf numFmtId="0" fontId="0" fillId="0" borderId="3" xfId="0" applyBorder="1" applyAlignment="1">
      <alignment horizontal="center" vertical="center" wrapText="1"/>
    </xf>
    <xf numFmtId="0" fontId="0" fillId="0" borderId="1" xfId="0" applyBorder="1">
      <alignment vertical="center"/>
    </xf>
    <xf numFmtId="0" fontId="0" fillId="0" borderId="19" xfId="0" applyBorder="1">
      <alignment vertical="center"/>
    </xf>
    <xf numFmtId="177" fontId="0" fillId="0" borderId="86" xfId="0" applyNumberFormat="1" applyBorder="1">
      <alignment vertical="center"/>
    </xf>
    <xf numFmtId="179" fontId="0" fillId="0" borderId="17" xfId="0" applyNumberFormat="1" applyBorder="1">
      <alignment vertical="center"/>
    </xf>
    <xf numFmtId="176" fontId="0" fillId="0" borderId="11" xfId="0" applyNumberFormat="1" applyBorder="1">
      <alignment vertical="center"/>
    </xf>
    <xf numFmtId="176" fontId="0" fillId="0" borderId="18" xfId="0" applyNumberFormat="1" applyFont="1" applyBorder="1">
      <alignment vertical="center"/>
    </xf>
    <xf numFmtId="185" fontId="0" fillId="0" borderId="10" xfId="0" applyNumberFormat="1" applyBorder="1" applyAlignment="1">
      <alignment horizontal="center" vertical="center"/>
    </xf>
    <xf numFmtId="176" fontId="0" fillId="0" borderId="15" xfId="0" applyNumberFormat="1" applyBorder="1">
      <alignment vertical="center"/>
    </xf>
    <xf numFmtId="176" fontId="0" fillId="0" borderId="20" xfId="0" applyNumberFormat="1" applyFont="1" applyBorder="1">
      <alignment vertical="center"/>
    </xf>
    <xf numFmtId="176" fontId="0" fillId="0" borderId="0" xfId="0" applyNumberFormat="1" applyFont="1" applyBorder="1">
      <alignment vertical="center"/>
    </xf>
    <xf numFmtId="176" fontId="0" fillId="0" borderId="11" xfId="0" applyNumberFormat="1" applyFont="1" applyBorder="1">
      <alignment vertical="center"/>
    </xf>
    <xf numFmtId="176" fontId="0" fillId="0" borderId="13" xfId="0" applyNumberFormat="1" applyFont="1" applyBorder="1">
      <alignment vertical="center"/>
    </xf>
    <xf numFmtId="176" fontId="0" fillId="0" borderId="10" xfId="0" applyNumberFormat="1" applyFont="1" applyBorder="1">
      <alignment vertical="center"/>
    </xf>
    <xf numFmtId="0" fontId="0" fillId="0" borderId="22" xfId="0" applyBorder="1" applyAlignment="1">
      <alignment horizontal="center" vertical="center" wrapText="1"/>
    </xf>
    <xf numFmtId="0" fontId="0" fillId="0" borderId="8" xfId="0" applyBorder="1" applyAlignment="1">
      <alignment horizontal="center" vertical="center" wrapText="1"/>
    </xf>
    <xf numFmtId="176" fontId="0" fillId="0" borderId="23" xfId="0" applyNumberFormat="1" applyBorder="1">
      <alignment vertical="center"/>
    </xf>
    <xf numFmtId="177" fontId="0" fillId="0" borderId="20" xfId="0" applyNumberFormat="1" applyFont="1" applyBorder="1">
      <alignment vertical="center"/>
    </xf>
    <xf numFmtId="176" fontId="0" fillId="0" borderId="19" xfId="0" applyNumberFormat="1" applyBorder="1">
      <alignment vertical="center"/>
    </xf>
    <xf numFmtId="0" fontId="0" fillId="0" borderId="7" xfId="0" applyBorder="1">
      <alignment vertical="center"/>
    </xf>
    <xf numFmtId="0" fontId="0" fillId="0" borderId="8" xfId="0" applyFill="1" applyBorder="1">
      <alignment vertical="center"/>
    </xf>
    <xf numFmtId="0" fontId="0" fillId="0" borderId="7" xfId="0" applyNumberFormat="1" applyFont="1" applyBorder="1">
      <alignment vertical="center"/>
    </xf>
    <xf numFmtId="177" fontId="0" fillId="0" borderId="8" xfId="0" applyNumberFormat="1" applyFont="1" applyBorder="1">
      <alignment vertical="center"/>
    </xf>
    <xf numFmtId="177" fontId="6" fillId="38" borderId="7" xfId="43" applyNumberFormat="1" applyFont="1" applyFill="1" applyBorder="1" applyAlignment="1">
      <alignment horizontal="centerContinuous" vertical="center"/>
    </xf>
    <xf numFmtId="177" fontId="6" fillId="38" borderId="8" xfId="43" applyNumberFormat="1" applyFont="1" applyFill="1" applyBorder="1" applyAlignment="1">
      <alignment horizontal="centerContinuous" vertical="center"/>
    </xf>
    <xf numFmtId="177" fontId="0" fillId="0" borderId="87" xfId="0" applyNumberFormat="1" applyBorder="1">
      <alignment vertical="center"/>
    </xf>
    <xf numFmtId="177" fontId="0" fillId="0" borderId="88" xfId="0" applyNumberFormat="1" applyBorder="1">
      <alignment vertical="center"/>
    </xf>
    <xf numFmtId="177" fontId="0" fillId="38" borderId="7" xfId="0" applyNumberFormat="1" applyFill="1" applyBorder="1">
      <alignment vertical="center"/>
    </xf>
    <xf numFmtId="177" fontId="0" fillId="38" borderId="8" xfId="0" applyNumberFormat="1" applyFill="1" applyBorder="1">
      <alignment vertical="center"/>
    </xf>
    <xf numFmtId="177" fontId="0" fillId="38" borderId="16" xfId="0" applyNumberFormat="1" applyFill="1" applyBorder="1">
      <alignment vertical="center"/>
    </xf>
    <xf numFmtId="177" fontId="0" fillId="38" borderId="20" xfId="0" applyNumberFormat="1" applyFill="1" applyBorder="1">
      <alignment vertical="center"/>
    </xf>
    <xf numFmtId="177" fontId="0" fillId="38" borderId="17" xfId="0" applyNumberFormat="1" applyFill="1" applyBorder="1">
      <alignment vertical="center"/>
    </xf>
    <xf numFmtId="177" fontId="0" fillId="38" borderId="18" xfId="0" applyNumberFormat="1" applyFill="1" applyBorder="1">
      <alignment vertical="center"/>
    </xf>
    <xf numFmtId="177" fontId="0" fillId="38" borderId="9" xfId="0" applyNumberFormat="1" applyFill="1" applyBorder="1">
      <alignment vertical="center"/>
    </xf>
    <xf numFmtId="177" fontId="0" fillId="38" borderId="24" xfId="0" applyNumberFormat="1" applyFill="1" applyBorder="1">
      <alignment vertical="center"/>
    </xf>
    <xf numFmtId="177" fontId="0" fillId="38" borderId="23" xfId="0" applyNumberFormat="1" applyFill="1" applyBorder="1">
      <alignment vertical="center"/>
    </xf>
    <xf numFmtId="177" fontId="0" fillId="38" borderId="25" xfId="0" applyNumberFormat="1" applyFill="1" applyBorder="1">
      <alignment vertical="center"/>
    </xf>
    <xf numFmtId="177" fontId="0" fillId="38" borderId="14" xfId="0" applyNumberFormat="1" applyFill="1" applyBorder="1">
      <alignment vertical="center"/>
    </xf>
    <xf numFmtId="177" fontId="0" fillId="38" borderId="27" xfId="0" applyNumberFormat="1" applyFill="1" applyBorder="1">
      <alignment vertical="center"/>
    </xf>
    <xf numFmtId="177" fontId="0" fillId="38" borderId="3" xfId="0" applyNumberFormat="1" applyFill="1" applyBorder="1">
      <alignment vertical="center"/>
    </xf>
    <xf numFmtId="177" fontId="0" fillId="33" borderId="18" xfId="0" applyNumberFormat="1" applyFill="1" applyBorder="1">
      <alignment vertical="center"/>
    </xf>
    <xf numFmtId="177" fontId="0" fillId="33" borderId="9" xfId="0" applyNumberFormat="1" applyFill="1" applyBorder="1">
      <alignment vertical="center"/>
    </xf>
    <xf numFmtId="177" fontId="0" fillId="33" borderId="24" xfId="0" applyNumberFormat="1" applyFill="1" applyBorder="1">
      <alignment vertical="center"/>
    </xf>
    <xf numFmtId="177" fontId="0" fillId="33" borderId="23" xfId="0" applyNumberFormat="1" applyFill="1" applyBorder="1">
      <alignment vertical="center"/>
    </xf>
    <xf numFmtId="177" fontId="0" fillId="33" borderId="25" xfId="0" applyNumberFormat="1" applyFill="1" applyBorder="1">
      <alignment vertical="center"/>
    </xf>
    <xf numFmtId="177" fontId="0" fillId="33" borderId="27" xfId="0" applyNumberFormat="1" applyFill="1" applyBorder="1">
      <alignment vertical="center"/>
    </xf>
    <xf numFmtId="177" fontId="0" fillId="33" borderId="3" xfId="0" applyNumberFormat="1" applyFill="1" applyBorder="1">
      <alignment vertical="center"/>
    </xf>
    <xf numFmtId="177" fontId="0" fillId="39" borderId="7" xfId="0" applyNumberFormat="1" applyFill="1" applyBorder="1">
      <alignment vertical="center"/>
    </xf>
    <xf numFmtId="177" fontId="0" fillId="39" borderId="8" xfId="0" applyNumberFormat="1" applyFill="1" applyBorder="1">
      <alignment vertical="center"/>
    </xf>
    <xf numFmtId="177" fontId="0" fillId="39" borderId="16" xfId="0" applyNumberFormat="1" applyFill="1" applyBorder="1">
      <alignment vertical="center"/>
    </xf>
    <xf numFmtId="177" fontId="0" fillId="39" borderId="20" xfId="0" applyNumberFormat="1" applyFill="1" applyBorder="1">
      <alignment vertical="center"/>
    </xf>
    <xf numFmtId="177" fontId="0" fillId="39" borderId="17" xfId="0" applyNumberFormat="1" applyFill="1" applyBorder="1">
      <alignment vertical="center"/>
    </xf>
    <xf numFmtId="177" fontId="0" fillId="39" borderId="18" xfId="0" applyNumberFormat="1" applyFill="1" applyBorder="1">
      <alignment vertical="center"/>
    </xf>
    <xf numFmtId="177" fontId="0" fillId="39" borderId="9" xfId="0" applyNumberFormat="1" applyFill="1" applyBorder="1">
      <alignment vertical="center"/>
    </xf>
    <xf numFmtId="177" fontId="0" fillId="39" borderId="24" xfId="0" applyNumberFormat="1" applyFill="1" applyBorder="1">
      <alignment vertical="center"/>
    </xf>
    <xf numFmtId="177" fontId="0" fillId="39" borderId="23" xfId="0" applyNumberFormat="1" applyFill="1" applyBorder="1">
      <alignment vertical="center"/>
    </xf>
    <xf numFmtId="177" fontId="0" fillId="39" borderId="25" xfId="0" applyNumberFormat="1" applyFill="1" applyBorder="1">
      <alignment vertical="center"/>
    </xf>
    <xf numFmtId="177" fontId="0" fillId="39" borderId="14" xfId="0" applyNumberFormat="1" applyFill="1" applyBorder="1">
      <alignment vertical="center"/>
    </xf>
    <xf numFmtId="177" fontId="0" fillId="39" borderId="27" xfId="0" applyNumberFormat="1" applyFill="1" applyBorder="1">
      <alignment vertical="center"/>
    </xf>
    <xf numFmtId="177" fontId="0" fillId="39" borderId="3" xfId="0" applyNumberFormat="1" applyFill="1" applyBorder="1">
      <alignment vertical="center"/>
    </xf>
    <xf numFmtId="0" fontId="38" fillId="0" borderId="16" xfId="0" applyFont="1" applyBorder="1" applyAlignment="1">
      <alignment horizontal="center" vertical="center"/>
    </xf>
    <xf numFmtId="178" fontId="38" fillId="40" borderId="18" xfId="0" applyNumberFormat="1" applyFont="1" applyFill="1" applyBorder="1" applyAlignment="1">
      <alignment vertical="center"/>
    </xf>
    <xf numFmtId="0" fontId="38" fillId="0" borderId="9" xfId="0" applyFont="1" applyBorder="1" applyAlignment="1">
      <alignment horizontal="center" vertical="center"/>
    </xf>
    <xf numFmtId="178" fontId="38" fillId="40" borderId="2" xfId="0" applyNumberFormat="1" applyFont="1" applyFill="1" applyBorder="1" applyAlignment="1">
      <alignment vertical="center"/>
    </xf>
    <xf numFmtId="0" fontId="38" fillId="0" borderId="7" xfId="0" applyFont="1" applyBorder="1" applyAlignment="1">
      <alignment horizontal="center" vertical="center"/>
    </xf>
    <xf numFmtId="178" fontId="38" fillId="41" borderId="6" xfId="0" applyNumberFormat="1" applyFont="1" applyFill="1" applyBorder="1" applyAlignment="1">
      <alignment vertical="center"/>
    </xf>
    <xf numFmtId="177" fontId="0" fillId="41" borderId="2" xfId="0" applyNumberFormat="1" applyFill="1" applyBorder="1">
      <alignment vertical="center"/>
    </xf>
    <xf numFmtId="177" fontId="0" fillId="41" borderId="5" xfId="0" applyNumberFormat="1" applyFill="1" applyBorder="1">
      <alignment vertical="center"/>
    </xf>
    <xf numFmtId="0" fontId="0" fillId="37" borderId="6" xfId="0" applyFill="1" applyBorder="1" applyAlignment="1" applyProtection="1">
      <alignment horizontal="center" vertical="center"/>
      <protection locked="0"/>
    </xf>
    <xf numFmtId="178" fontId="0" fillId="37" borderId="6" xfId="0" applyNumberFormat="1" applyFill="1" applyBorder="1" applyAlignment="1" applyProtection="1">
      <alignment horizontal="center" vertical="center"/>
      <protection locked="0"/>
    </xf>
    <xf numFmtId="38" fontId="0" fillId="37" borderId="18" xfId="33" applyFont="1" applyFill="1" applyBorder="1" applyAlignment="1" applyProtection="1">
      <alignment horizontal="right" vertical="center"/>
      <protection locked="0"/>
    </xf>
    <xf numFmtId="38" fontId="0" fillId="37" borderId="2" xfId="33" applyFont="1" applyFill="1" applyBorder="1" applyAlignment="1" applyProtection="1">
      <alignment horizontal="right" vertical="center"/>
      <protection locked="0"/>
    </xf>
    <xf numFmtId="38" fontId="0" fillId="37" borderId="4" xfId="33" applyFont="1" applyFill="1" applyBorder="1" applyAlignment="1" applyProtection="1">
      <alignment horizontal="right" vertical="center"/>
      <protection locked="0"/>
    </xf>
    <xf numFmtId="38" fontId="0" fillId="37" borderId="5" xfId="33" applyFont="1" applyFill="1" applyBorder="1" applyAlignment="1" applyProtection="1">
      <alignment horizontal="right" vertical="center"/>
      <protection locked="0"/>
    </xf>
    <xf numFmtId="38" fontId="0" fillId="37" borderId="3" xfId="33" applyFont="1" applyFill="1" applyBorder="1" applyAlignment="1" applyProtection="1">
      <alignment horizontal="right" vertical="center"/>
      <protection locked="0"/>
    </xf>
    <xf numFmtId="38" fontId="0" fillId="0" borderId="6" xfId="33" applyFont="1" applyBorder="1" applyAlignment="1">
      <alignment horizontal="right" vertical="center"/>
    </xf>
    <xf numFmtId="177" fontId="32" fillId="0" borderId="5" xfId="44" applyNumberFormat="1" applyFont="1" applyBorder="1" applyAlignment="1">
      <alignment vertical="center" shrinkToFit="1"/>
    </xf>
    <xf numFmtId="177" fontId="32" fillId="0" borderId="89" xfId="44" applyNumberFormat="1" applyFont="1" applyBorder="1" applyAlignment="1">
      <alignment vertical="center"/>
    </xf>
    <xf numFmtId="177" fontId="32" fillId="0" borderId="90" xfId="44" applyNumberFormat="1" applyFont="1" applyBorder="1" applyAlignment="1">
      <alignment vertical="center"/>
    </xf>
    <xf numFmtId="177" fontId="32" fillId="0" borderId="91" xfId="44" applyNumberFormat="1" applyFont="1" applyBorder="1" applyAlignment="1">
      <alignment vertical="center" shrinkToFit="1"/>
    </xf>
    <xf numFmtId="177" fontId="32" fillId="0" borderId="92" xfId="44" applyNumberFormat="1" applyFont="1" applyBorder="1" applyAlignment="1">
      <alignment vertical="center"/>
    </xf>
    <xf numFmtId="177" fontId="32" fillId="0" borderId="93" xfId="44" applyNumberFormat="1" applyFont="1" applyBorder="1" applyAlignment="1">
      <alignment vertical="center" shrinkToFit="1"/>
    </xf>
    <xf numFmtId="177" fontId="32" fillId="0" borderId="4" xfId="44" applyNumberFormat="1" applyFont="1" applyBorder="1" applyAlignment="1">
      <alignment vertical="center" shrinkToFit="1"/>
    </xf>
    <xf numFmtId="177" fontId="32" fillId="0" borderId="2" xfId="44" applyNumberFormat="1" applyFont="1" applyBorder="1" applyAlignment="1">
      <alignment vertical="center" shrinkToFit="1"/>
    </xf>
    <xf numFmtId="0" fontId="38" fillId="0" borderId="0" xfId="0" applyFont="1" applyFill="1" applyBorder="1" applyAlignment="1">
      <alignment horizontal="center" vertical="center"/>
    </xf>
    <xf numFmtId="184" fontId="38" fillId="0" borderId="0" xfId="0" applyNumberFormat="1" applyFont="1" applyFill="1" applyBorder="1">
      <alignment vertical="center"/>
    </xf>
    <xf numFmtId="178" fontId="38" fillId="0" borderId="0" xfId="0" applyNumberFormat="1" applyFont="1" applyFill="1" applyBorder="1" applyAlignment="1">
      <alignment vertical="center"/>
    </xf>
    <xf numFmtId="0" fontId="42" fillId="0" borderId="0" xfId="0" applyFont="1">
      <alignment vertical="center"/>
    </xf>
    <xf numFmtId="0" fontId="35" fillId="0" borderId="0" xfId="0" applyFont="1">
      <alignment vertical="center"/>
    </xf>
    <xf numFmtId="177" fontId="31" fillId="0" borderId="0" xfId="0" applyNumberFormat="1" applyFont="1" applyAlignment="1">
      <alignment horizontal="right" vertical="center"/>
    </xf>
    <xf numFmtId="0" fontId="0" fillId="34" borderId="0" xfId="0" applyFill="1" applyBorder="1">
      <alignment vertical="center"/>
    </xf>
    <xf numFmtId="176" fontId="0" fillId="34" borderId="0" xfId="0" applyNumberFormat="1" applyFill="1">
      <alignment vertical="center"/>
    </xf>
    <xf numFmtId="176" fontId="0" fillId="34" borderId="11" xfId="0" applyNumberFormat="1" applyFill="1" applyBorder="1">
      <alignment vertical="center"/>
    </xf>
    <xf numFmtId="183" fontId="0" fillId="0" borderId="6" xfId="0" applyNumberFormat="1" applyFont="1" applyBorder="1" applyAlignment="1">
      <alignment horizontal="center" vertical="center" wrapText="1"/>
    </xf>
    <xf numFmtId="0" fontId="0" fillId="0" borderId="6" xfId="0" applyFont="1" applyBorder="1">
      <alignment vertical="center"/>
    </xf>
    <xf numFmtId="177" fontId="0" fillId="0" borderId="18" xfId="0" applyNumberFormat="1" applyBorder="1" applyAlignment="1">
      <alignment horizontal="center" vertical="center"/>
    </xf>
    <xf numFmtId="177" fontId="0" fillId="0" borderId="3" xfId="0" applyNumberFormat="1" applyBorder="1" applyAlignment="1">
      <alignment horizontal="center" vertical="center"/>
    </xf>
    <xf numFmtId="177" fontId="6" fillId="34" borderId="17" xfId="43" applyNumberFormat="1" applyFont="1" applyFill="1" applyBorder="1" applyAlignment="1">
      <alignment horizontal="centerContinuous" vertical="center"/>
    </xf>
    <xf numFmtId="177" fontId="6" fillId="0" borderId="3" xfId="43" applyNumberFormat="1" applyFont="1" applyFill="1" applyBorder="1" applyAlignment="1">
      <alignment horizontal="center" vertical="center" wrapText="1"/>
    </xf>
    <xf numFmtId="0" fontId="0" fillId="34" borderId="6" xfId="0" applyFill="1" applyBorder="1" applyAlignment="1">
      <alignment horizontal="center" vertical="center" wrapText="1"/>
    </xf>
    <xf numFmtId="177" fontId="0" fillId="0" borderId="2" xfId="0" applyNumberFormat="1" applyFill="1" applyBorder="1">
      <alignment vertical="center"/>
    </xf>
    <xf numFmtId="183" fontId="0" fillId="0" borderId="6" xfId="0" applyNumberFormat="1" applyFont="1" applyFill="1" applyBorder="1" applyAlignment="1">
      <alignment horizontal="center" vertical="center" wrapText="1"/>
    </xf>
    <xf numFmtId="0" fontId="14" fillId="34" borderId="1" xfId="46" applyNumberFormat="1" applyFill="1" applyBorder="1">
      <alignment vertical="center"/>
    </xf>
    <xf numFmtId="179" fontId="0" fillId="34" borderId="0" xfId="0" applyNumberFormat="1" applyFill="1" applyAlignment="1">
      <alignment horizontal="center" vertical="center"/>
    </xf>
    <xf numFmtId="0" fontId="0" fillId="34" borderId="0" xfId="0" applyFill="1" applyAlignment="1">
      <alignment horizontal="center" vertical="center"/>
    </xf>
    <xf numFmtId="0" fontId="0" fillId="34" borderId="0" xfId="0" applyFill="1">
      <alignment vertical="center"/>
    </xf>
    <xf numFmtId="0" fontId="35" fillId="0" borderId="0" xfId="0" applyFont="1" applyAlignment="1">
      <alignment vertical="top" wrapText="1"/>
    </xf>
    <xf numFmtId="0" fontId="0" fillId="0" borderId="0" xfId="0" applyAlignment="1">
      <alignment vertical="top" wrapText="1"/>
    </xf>
    <xf numFmtId="0" fontId="0" fillId="0" borderId="7" xfId="0" applyBorder="1" applyAlignment="1">
      <alignment horizontal="center" vertical="center"/>
    </xf>
    <xf numFmtId="0" fontId="0" fillId="0" borderId="22" xfId="0" applyBorder="1" applyAlignment="1">
      <alignment horizontal="center" vertical="center"/>
    </xf>
    <xf numFmtId="0" fontId="0" fillId="37" borderId="7" xfId="0" applyFill="1" applyBorder="1" applyAlignment="1" applyProtection="1">
      <alignment horizontal="left" vertical="center" wrapText="1"/>
      <protection locked="0"/>
    </xf>
    <xf numFmtId="0" fontId="0" fillId="37" borderId="8" xfId="0" applyFill="1" applyBorder="1" applyAlignment="1" applyProtection="1">
      <alignment horizontal="left" vertical="center" wrapText="1"/>
      <protection locked="0"/>
    </xf>
    <xf numFmtId="0" fontId="0" fillId="37" borderId="22" xfId="0" applyFill="1" applyBorder="1" applyAlignment="1" applyProtection="1">
      <alignment horizontal="left" vertical="center" wrapText="1"/>
      <protection locked="0"/>
    </xf>
    <xf numFmtId="177" fontId="32" fillId="0" borderId="15" xfId="44" applyNumberFormat="1" applyFont="1" applyBorder="1" applyAlignment="1">
      <alignment horizontal="left" vertical="center" wrapText="1"/>
    </xf>
    <xf numFmtId="177" fontId="0" fillId="0" borderId="2" xfId="0" applyNumberFormat="1" applyBorder="1" applyAlignment="1">
      <alignment horizontal="left" vertical="center" wrapText="1"/>
    </xf>
    <xf numFmtId="177" fontId="0" fillId="33" borderId="26" xfId="0" applyNumberFormat="1" applyFill="1" applyBorder="1" applyAlignment="1">
      <alignment horizontal="center" vertical="center" wrapText="1"/>
    </xf>
    <xf numFmtId="177" fontId="0" fillId="33" borderId="28" xfId="0" applyNumberFormat="1" applyFill="1" applyBorder="1" applyAlignment="1">
      <alignment horizontal="center" vertical="center" wrapText="1"/>
    </xf>
    <xf numFmtId="177" fontId="0" fillId="39" borderId="26" xfId="0" applyNumberFormat="1" applyFill="1" applyBorder="1" applyAlignment="1">
      <alignment horizontal="center" vertical="center" wrapText="1"/>
    </xf>
    <xf numFmtId="177" fontId="0" fillId="39" borderId="28" xfId="0" applyNumberFormat="1" applyFill="1" applyBorder="1" applyAlignment="1">
      <alignment horizontal="center" vertical="center" wrapText="1"/>
    </xf>
    <xf numFmtId="177" fontId="0" fillId="0" borderId="26" xfId="0" applyNumberFormat="1" applyBorder="1" applyAlignment="1">
      <alignment horizontal="center" vertical="center" wrapText="1"/>
    </xf>
    <xf numFmtId="177" fontId="0" fillId="0" borderId="28" xfId="0" applyNumberFormat="1" applyBorder="1" applyAlignment="1">
      <alignment horizontal="center" vertical="center" wrapText="1"/>
    </xf>
    <xf numFmtId="177" fontId="0" fillId="38" borderId="26" xfId="0" applyNumberFormat="1" applyFill="1" applyBorder="1" applyAlignment="1">
      <alignment horizontal="center" vertical="center" wrapText="1"/>
    </xf>
    <xf numFmtId="177" fontId="0" fillId="38" borderId="28" xfId="0" applyNumberFormat="1" applyFill="1" applyBorder="1" applyAlignment="1">
      <alignment horizontal="center" vertical="center" wrapText="1"/>
    </xf>
    <xf numFmtId="177" fontId="0" fillId="33" borderId="2" xfId="0" applyNumberFormat="1" applyFill="1" applyBorder="1" applyAlignment="1">
      <alignment horizontal="left" vertical="center" wrapText="1"/>
    </xf>
    <xf numFmtId="177" fontId="0" fillId="39" borderId="2" xfId="0" applyNumberFormat="1" applyFill="1" applyBorder="1" applyAlignment="1">
      <alignment horizontal="left" vertical="center" wrapText="1"/>
    </xf>
    <xf numFmtId="177" fontId="0" fillId="38" borderId="2" xfId="0" applyNumberFormat="1" applyFill="1" applyBorder="1" applyAlignment="1">
      <alignment horizontal="left" vertical="center" wrapText="1"/>
    </xf>
    <xf numFmtId="177" fontId="0" fillId="34" borderId="77" xfId="0" applyNumberFormat="1" applyFill="1" applyBorder="1" applyAlignment="1">
      <alignment horizontal="center" vertical="distributed" textRotation="255" indent="1"/>
    </xf>
    <xf numFmtId="177" fontId="0" fillId="34" borderId="78" xfId="0" applyNumberFormat="1" applyFill="1" applyBorder="1" applyAlignment="1">
      <alignment horizontal="center" vertical="distributed" textRotation="255" indent="1"/>
    </xf>
    <xf numFmtId="177" fontId="0" fillId="34" borderId="79" xfId="0" applyNumberFormat="1" applyFill="1" applyBorder="1" applyAlignment="1">
      <alignment horizontal="center" vertical="distributed" textRotation="255" indent="1"/>
    </xf>
    <xf numFmtId="177" fontId="0" fillId="35" borderId="80" xfId="0" applyNumberFormat="1" applyFill="1" applyBorder="1" applyAlignment="1">
      <alignment horizontal="center" vertical="distributed" textRotation="255" indent="1"/>
    </xf>
    <xf numFmtId="177" fontId="0" fillId="35" borderId="81" xfId="0" applyNumberFormat="1" applyFill="1" applyBorder="1" applyAlignment="1">
      <alignment horizontal="center" vertical="distributed" textRotation="255" indent="1"/>
    </xf>
    <xf numFmtId="177" fontId="0" fillId="35" borderId="82" xfId="0" applyNumberFormat="1" applyFill="1" applyBorder="1" applyAlignment="1">
      <alignment horizontal="center" vertical="distributed" textRotation="255" indent="1"/>
    </xf>
    <xf numFmtId="177" fontId="0" fillId="33" borderId="83" xfId="0" applyNumberFormat="1" applyFill="1" applyBorder="1" applyAlignment="1">
      <alignment horizontal="center" vertical="distributed" textRotation="255" indent="1"/>
    </xf>
    <xf numFmtId="177" fontId="0" fillId="33" borderId="84" xfId="0" applyNumberFormat="1" applyFill="1" applyBorder="1" applyAlignment="1">
      <alignment horizontal="center" vertical="distributed" textRotation="255" indent="1"/>
    </xf>
    <xf numFmtId="177" fontId="0" fillId="33" borderId="85" xfId="0" applyNumberFormat="1" applyFill="1" applyBorder="1" applyAlignment="1">
      <alignment horizontal="center" vertical="distributed" textRotation="255" indent="1"/>
    </xf>
    <xf numFmtId="177" fontId="0" fillId="0" borderId="0" xfId="0" applyNumberFormat="1" applyFill="1" applyAlignment="1">
      <alignment horizontal="left" vertical="center" wrapText="1"/>
    </xf>
    <xf numFmtId="0" fontId="0" fillId="0" borderId="0" xfId="0" applyAlignment="1">
      <alignment horizontal="left" vertical="center" wrapText="1"/>
    </xf>
    <xf numFmtId="177" fontId="6" fillId="0" borderId="17" xfId="43" applyNumberFormat="1" applyFont="1" applyFill="1" applyBorder="1" applyAlignment="1">
      <alignment horizontal="center" vertical="center" wrapText="1"/>
    </xf>
    <xf numFmtId="177" fontId="6" fillId="0" borderId="1" xfId="43" applyNumberFormat="1" applyFont="1" applyFill="1" applyBorder="1" applyAlignment="1">
      <alignment horizontal="center" vertical="center" wrapText="1"/>
    </xf>
    <xf numFmtId="177" fontId="0" fillId="0" borderId="7" xfId="0" applyNumberFormat="1" applyBorder="1" applyAlignment="1">
      <alignment horizontal="center" vertical="center"/>
    </xf>
    <xf numFmtId="177" fontId="0" fillId="0" borderId="8" xfId="0" applyNumberFormat="1" applyBorder="1" applyAlignment="1">
      <alignment horizontal="center" vertical="center"/>
    </xf>
    <xf numFmtId="177" fontId="0" fillId="0" borderId="22" xfId="0" applyNumberFormat="1" applyBorder="1" applyAlignment="1">
      <alignment horizontal="center" vertical="center"/>
    </xf>
    <xf numFmtId="177" fontId="0" fillId="0" borderId="17" xfId="0" applyNumberFormat="1" applyBorder="1" applyAlignment="1">
      <alignment horizontal="left" vertical="center"/>
    </xf>
    <xf numFmtId="177" fontId="0" fillId="0" borderId="1" xfId="0" applyNumberFormat="1" applyBorder="1" applyAlignment="1">
      <alignment horizontal="left" vertical="center"/>
    </xf>
    <xf numFmtId="177" fontId="0" fillId="0" borderId="19" xfId="0" applyNumberFormat="1" applyBorder="1" applyAlignment="1">
      <alignment horizontal="lef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6"/>
    <cellStyle name="標準_H12大学立地分析54_暫定版" xfId="43"/>
    <cellStyle name="標準_分析ファイル案1" xfId="44"/>
    <cellStyle name="良い" xfId="45"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180081420130425"/>
          <c:y val="1.524753555825905E-2"/>
          <c:w val="0.69635702344338235"/>
          <c:h val="0.96880374665763602"/>
        </c:manualLayout>
      </c:layout>
      <c:barChart>
        <c:barDir val="bar"/>
        <c:grouping val="clustered"/>
        <c:varyColors val="0"/>
        <c:ser>
          <c:idx val="0"/>
          <c:order val="0"/>
          <c:tx>
            <c:strRef>
              <c:f>②表!$R$4</c:f>
              <c:strCache>
                <c:ptCount val="1"/>
                <c:pt idx="0">
                  <c:v>生産誘発額</c:v>
                </c:pt>
              </c:strCache>
            </c:strRef>
          </c:tx>
          <c:spPr>
            <a:solidFill>
              <a:schemeClr val="accent5"/>
            </a:solidFill>
            <a:ln>
              <a:solidFill>
                <a:schemeClr val="accent1"/>
              </a:solidFill>
            </a:ln>
          </c:spPr>
          <c:invertIfNegative val="0"/>
          <c:dLbls>
            <c:spPr>
              <a:noFill/>
              <a:ln>
                <a:noFill/>
              </a:ln>
              <a:effectLst/>
            </c:spPr>
            <c:txPr>
              <a:bodyPr/>
              <a:lstStyle/>
              <a:p>
                <a:pPr>
                  <a:defRPr sz="700">
                    <a:solidFill>
                      <a:schemeClr val="accent5"/>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②表!$B$8:$B$111</c:f>
              <c:strCache>
                <c:ptCount val="104"/>
                <c:pt idx="0">
                  <c:v>耕種農業</c:v>
                </c:pt>
                <c:pt idx="1">
                  <c:v>畜産</c:v>
                </c:pt>
                <c:pt idx="2">
                  <c:v>農業サービス</c:v>
                </c:pt>
                <c:pt idx="3">
                  <c:v>林業</c:v>
                </c:pt>
                <c:pt idx="4">
                  <c:v>漁業</c:v>
                </c:pt>
                <c:pt idx="5">
                  <c:v>鉱物</c:v>
                </c:pt>
                <c:pt idx="6">
                  <c:v>石炭・原油･天然ガス</c:v>
                </c:pt>
                <c:pt idx="7">
                  <c:v>食料品</c:v>
                </c:pt>
                <c:pt idx="8">
                  <c:v>飲料</c:v>
                </c:pt>
                <c:pt idx="9">
                  <c:v>飼料・有機質肥料（別掲を除く。）</c:v>
                </c:pt>
                <c:pt idx="10">
                  <c:v>たばこ</c:v>
                </c:pt>
                <c:pt idx="11">
                  <c:v>繊維工業製品</c:v>
                </c:pt>
                <c:pt idx="12">
                  <c:v>衣服・その他の繊維既製品</c:v>
                </c:pt>
                <c:pt idx="13">
                  <c:v>木材・木製品</c:v>
                </c:pt>
                <c:pt idx="14">
                  <c:v>家具・装備品</c:v>
                </c:pt>
                <c:pt idx="15">
                  <c:v>パルプ・紙・板紙・加工紙</c:v>
                </c:pt>
                <c:pt idx="16">
                  <c:v>紙加工品</c:v>
                </c:pt>
                <c:pt idx="17">
                  <c:v>印刷･製版･製本</c:v>
                </c:pt>
                <c:pt idx="18">
                  <c:v>化学肥料</c:v>
                </c:pt>
                <c:pt idx="19">
                  <c:v>無機化学工業製品</c:v>
                </c:pt>
                <c:pt idx="20">
                  <c:v>石油化学基礎製品</c:v>
                </c:pt>
                <c:pt idx="21">
                  <c:v>有機化学工業製品（石油化学基礎製品を除く。）</c:v>
                </c:pt>
                <c:pt idx="22">
                  <c:v>合成樹脂</c:v>
                </c:pt>
                <c:pt idx="23">
                  <c:v>化学繊維</c:v>
                </c:pt>
                <c:pt idx="24">
                  <c:v>医薬品</c:v>
                </c:pt>
                <c:pt idx="25">
                  <c:v>化学最終製品（医薬品を除く。）</c:v>
                </c:pt>
                <c:pt idx="26">
                  <c:v>石油製品</c:v>
                </c:pt>
                <c:pt idx="27">
                  <c:v>石炭製品</c:v>
                </c:pt>
                <c:pt idx="28">
                  <c:v>プラスチック製品</c:v>
                </c:pt>
                <c:pt idx="29">
                  <c:v>ゴム製品</c:v>
                </c:pt>
                <c:pt idx="30">
                  <c:v>なめし革・毛皮・同製品</c:v>
                </c:pt>
                <c:pt idx="31">
                  <c:v>ガラス・ガラス製品</c:v>
                </c:pt>
                <c:pt idx="32">
                  <c:v>セメント・セメント製品</c:v>
                </c:pt>
                <c:pt idx="33">
                  <c:v>陶磁器</c:v>
                </c:pt>
                <c:pt idx="34">
                  <c:v>その他の窯業・土石製品</c:v>
                </c:pt>
                <c:pt idx="35">
                  <c:v>銑鉄・粗鋼・鋼材</c:v>
                </c:pt>
                <c:pt idx="36">
                  <c:v>鋳鍛造品</c:v>
                </c:pt>
                <c:pt idx="37">
                  <c:v>その他の鉄鋼製品</c:v>
                </c:pt>
                <c:pt idx="38">
                  <c:v>非鉄金属製錬・精製</c:v>
                </c:pt>
                <c:pt idx="39">
                  <c:v>非鉄金属加工製品</c:v>
                </c:pt>
                <c:pt idx="40">
                  <c:v>建設・建築用金属製品</c:v>
                </c:pt>
                <c:pt idx="41">
                  <c:v>その他の金属製品</c:v>
                </c:pt>
                <c:pt idx="42">
                  <c:v>はん用機械</c:v>
                </c:pt>
                <c:pt idx="43">
                  <c:v>生産用機械</c:v>
                </c:pt>
                <c:pt idx="44">
                  <c:v>業務用機械</c:v>
                </c:pt>
                <c:pt idx="45">
                  <c:v>電子デバイス</c:v>
                </c:pt>
                <c:pt idx="46">
                  <c:v>その他の電子部品</c:v>
                </c:pt>
                <c:pt idx="47">
                  <c:v>産業用電気機器</c:v>
                </c:pt>
                <c:pt idx="48">
                  <c:v>民生用電気機器</c:v>
                </c:pt>
                <c:pt idx="49">
                  <c:v>電子応用装置・電気計測器</c:v>
                </c:pt>
                <c:pt idx="50">
                  <c:v>その他の電気機械</c:v>
                </c:pt>
                <c:pt idx="51">
                  <c:v>通信機械・同関連機器</c:v>
                </c:pt>
                <c:pt idx="52">
                  <c:v>電子計算機・同附属装置</c:v>
                </c:pt>
                <c:pt idx="53">
                  <c:v>自動車･同部品･同附属品</c:v>
                </c:pt>
                <c:pt idx="54">
                  <c:v>船舶・同修理</c:v>
                </c:pt>
                <c:pt idx="55">
                  <c:v>その他の輸送機械・同修理</c:v>
                </c:pt>
                <c:pt idx="56">
                  <c:v>その他の製造工業製品</c:v>
                </c:pt>
                <c:pt idx="57">
                  <c:v>再生資源回収・加工処理</c:v>
                </c:pt>
                <c:pt idx="58">
                  <c:v>建築</c:v>
                </c:pt>
                <c:pt idx="59">
                  <c:v>建設補修</c:v>
                </c:pt>
                <c:pt idx="60">
                  <c:v>公共事業</c:v>
                </c:pt>
                <c:pt idx="61">
                  <c:v>その他の土木建設</c:v>
                </c:pt>
                <c:pt idx="62">
                  <c:v>電力</c:v>
                </c:pt>
                <c:pt idx="63">
                  <c:v>ガス・熱供給</c:v>
                </c:pt>
                <c:pt idx="64">
                  <c:v>水道</c:v>
                </c:pt>
                <c:pt idx="65">
                  <c:v>廃棄物処理</c:v>
                </c:pt>
                <c:pt idx="66">
                  <c:v>商業</c:v>
                </c:pt>
                <c:pt idx="67">
                  <c:v>金融・保険</c:v>
                </c:pt>
                <c:pt idx="68">
                  <c:v>不動産仲介及び賃貸</c:v>
                </c:pt>
                <c:pt idx="69">
                  <c:v>住宅賃貸料</c:v>
                </c:pt>
                <c:pt idx="70">
                  <c:v>住宅賃貸料（帰属家賃）</c:v>
                </c:pt>
                <c:pt idx="71">
                  <c:v>鉄道輸送</c:v>
                </c:pt>
                <c:pt idx="72">
                  <c:v>道路輸送（自家輸送を除く。）</c:v>
                </c:pt>
                <c:pt idx="73">
                  <c:v>自家輸送</c:v>
                </c:pt>
                <c:pt idx="74">
                  <c:v>水運</c:v>
                </c:pt>
                <c:pt idx="75">
                  <c:v>航空輸送</c:v>
                </c:pt>
                <c:pt idx="76">
                  <c:v>貨物利用運送</c:v>
                </c:pt>
                <c:pt idx="77">
                  <c:v>倉庫</c:v>
                </c:pt>
                <c:pt idx="78">
                  <c:v>運輸付帯サービス</c:v>
                </c:pt>
                <c:pt idx="79">
                  <c:v>郵便・信書便</c:v>
                </c:pt>
                <c:pt idx="80">
                  <c:v>通信</c:v>
                </c:pt>
                <c:pt idx="81">
                  <c:v>放送</c:v>
                </c:pt>
                <c:pt idx="82">
                  <c:v>情報サービス</c:v>
                </c:pt>
                <c:pt idx="83">
                  <c:v>インターネット附随サービス</c:v>
                </c:pt>
                <c:pt idx="84">
                  <c:v>映像･音声・文字情報制作</c:v>
                </c:pt>
                <c:pt idx="85">
                  <c:v>公務</c:v>
                </c:pt>
                <c:pt idx="86">
                  <c:v>教育</c:v>
                </c:pt>
                <c:pt idx="87">
                  <c:v>研究</c:v>
                </c:pt>
                <c:pt idx="88">
                  <c:v>医療</c:v>
                </c:pt>
                <c:pt idx="89">
                  <c:v>保健衛生</c:v>
                </c:pt>
                <c:pt idx="90">
                  <c:v>社会保険・社会福祉</c:v>
                </c:pt>
                <c:pt idx="91">
                  <c:v>介護</c:v>
                </c:pt>
                <c:pt idx="92">
                  <c:v>その他の非営利団体サービス</c:v>
                </c:pt>
                <c:pt idx="93">
                  <c:v>物品賃貸サービス</c:v>
                </c:pt>
                <c:pt idx="94">
                  <c:v>広告</c:v>
                </c:pt>
                <c:pt idx="95">
                  <c:v>自動車整備・機械修理</c:v>
                </c:pt>
                <c:pt idx="96">
                  <c:v>その他の対事業所サービス</c:v>
                </c:pt>
                <c:pt idx="97">
                  <c:v>宿泊業</c:v>
                </c:pt>
                <c:pt idx="98">
                  <c:v>飲食サービス</c:v>
                </c:pt>
                <c:pt idx="99">
                  <c:v>洗濯・理容・美容・浴場業</c:v>
                </c:pt>
                <c:pt idx="100">
                  <c:v>娯楽サービス</c:v>
                </c:pt>
                <c:pt idx="101">
                  <c:v>その他の対個人サービス</c:v>
                </c:pt>
                <c:pt idx="102">
                  <c:v>事務用品</c:v>
                </c:pt>
                <c:pt idx="103">
                  <c:v>分類不明</c:v>
                </c:pt>
              </c:strCache>
            </c:strRef>
          </c:cat>
          <c:val>
            <c:numRef>
              <c:f>②表!$R$8:$R$111</c:f>
              <c:numCache>
                <c:formatCode>#,##0_ </c:formatCode>
                <c:ptCount val="10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numCache>
            </c:numRef>
          </c:val>
          <c:extLst>
            <c:ext xmlns:c16="http://schemas.microsoft.com/office/drawing/2014/chart" uri="{C3380CC4-5D6E-409C-BE32-E72D297353CC}">
              <c16:uniqueId val="{00000000-623A-466E-A55B-A3EA88467C31}"/>
            </c:ext>
          </c:extLst>
        </c:ser>
        <c:ser>
          <c:idx val="1"/>
          <c:order val="1"/>
          <c:tx>
            <c:strRef>
              <c:f>②表!$S$5</c:f>
              <c:strCache>
                <c:ptCount val="1"/>
                <c:pt idx="0">
                  <c:v>粗付加価値誘発額</c:v>
                </c:pt>
              </c:strCache>
            </c:strRef>
          </c:tx>
          <c:spPr>
            <a:solidFill>
              <a:schemeClr val="accent6"/>
            </a:solidFill>
            <a:ln>
              <a:solidFill>
                <a:schemeClr val="accent6"/>
              </a:solidFill>
            </a:ln>
          </c:spPr>
          <c:invertIfNegative val="0"/>
          <c:dLbls>
            <c:spPr>
              <a:noFill/>
              <a:ln>
                <a:noFill/>
              </a:ln>
              <a:effectLst/>
            </c:spPr>
            <c:txPr>
              <a:bodyPr wrap="square" lIns="38100" tIns="19050" rIns="38100" bIns="19050" anchor="ctr">
                <a:spAutoFit/>
              </a:bodyPr>
              <a:lstStyle/>
              <a:p>
                <a:pPr>
                  <a:defRPr sz="700">
                    <a:solidFill>
                      <a:schemeClr val="accent6"/>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②表!$B$8:$B$111</c:f>
              <c:strCache>
                <c:ptCount val="104"/>
                <c:pt idx="0">
                  <c:v>耕種農業</c:v>
                </c:pt>
                <c:pt idx="1">
                  <c:v>畜産</c:v>
                </c:pt>
                <c:pt idx="2">
                  <c:v>農業サービス</c:v>
                </c:pt>
                <c:pt idx="3">
                  <c:v>林業</c:v>
                </c:pt>
                <c:pt idx="4">
                  <c:v>漁業</c:v>
                </c:pt>
                <c:pt idx="5">
                  <c:v>鉱物</c:v>
                </c:pt>
                <c:pt idx="6">
                  <c:v>石炭・原油･天然ガス</c:v>
                </c:pt>
                <c:pt idx="7">
                  <c:v>食料品</c:v>
                </c:pt>
                <c:pt idx="8">
                  <c:v>飲料</c:v>
                </c:pt>
                <c:pt idx="9">
                  <c:v>飼料・有機質肥料（別掲を除く。）</c:v>
                </c:pt>
                <c:pt idx="10">
                  <c:v>たばこ</c:v>
                </c:pt>
                <c:pt idx="11">
                  <c:v>繊維工業製品</c:v>
                </c:pt>
                <c:pt idx="12">
                  <c:v>衣服・その他の繊維既製品</c:v>
                </c:pt>
                <c:pt idx="13">
                  <c:v>木材・木製品</c:v>
                </c:pt>
                <c:pt idx="14">
                  <c:v>家具・装備品</c:v>
                </c:pt>
                <c:pt idx="15">
                  <c:v>パルプ・紙・板紙・加工紙</c:v>
                </c:pt>
                <c:pt idx="16">
                  <c:v>紙加工品</c:v>
                </c:pt>
                <c:pt idx="17">
                  <c:v>印刷･製版･製本</c:v>
                </c:pt>
                <c:pt idx="18">
                  <c:v>化学肥料</c:v>
                </c:pt>
                <c:pt idx="19">
                  <c:v>無機化学工業製品</c:v>
                </c:pt>
                <c:pt idx="20">
                  <c:v>石油化学基礎製品</c:v>
                </c:pt>
                <c:pt idx="21">
                  <c:v>有機化学工業製品（石油化学基礎製品を除く。）</c:v>
                </c:pt>
                <c:pt idx="22">
                  <c:v>合成樹脂</c:v>
                </c:pt>
                <c:pt idx="23">
                  <c:v>化学繊維</c:v>
                </c:pt>
                <c:pt idx="24">
                  <c:v>医薬品</c:v>
                </c:pt>
                <c:pt idx="25">
                  <c:v>化学最終製品（医薬品を除く。）</c:v>
                </c:pt>
                <c:pt idx="26">
                  <c:v>石油製品</c:v>
                </c:pt>
                <c:pt idx="27">
                  <c:v>石炭製品</c:v>
                </c:pt>
                <c:pt idx="28">
                  <c:v>プラスチック製品</c:v>
                </c:pt>
                <c:pt idx="29">
                  <c:v>ゴム製品</c:v>
                </c:pt>
                <c:pt idx="30">
                  <c:v>なめし革・毛皮・同製品</c:v>
                </c:pt>
                <c:pt idx="31">
                  <c:v>ガラス・ガラス製品</c:v>
                </c:pt>
                <c:pt idx="32">
                  <c:v>セメント・セメント製品</c:v>
                </c:pt>
                <c:pt idx="33">
                  <c:v>陶磁器</c:v>
                </c:pt>
                <c:pt idx="34">
                  <c:v>その他の窯業・土石製品</c:v>
                </c:pt>
                <c:pt idx="35">
                  <c:v>銑鉄・粗鋼・鋼材</c:v>
                </c:pt>
                <c:pt idx="36">
                  <c:v>鋳鍛造品</c:v>
                </c:pt>
                <c:pt idx="37">
                  <c:v>その他の鉄鋼製品</c:v>
                </c:pt>
                <c:pt idx="38">
                  <c:v>非鉄金属製錬・精製</c:v>
                </c:pt>
                <c:pt idx="39">
                  <c:v>非鉄金属加工製品</c:v>
                </c:pt>
                <c:pt idx="40">
                  <c:v>建設・建築用金属製品</c:v>
                </c:pt>
                <c:pt idx="41">
                  <c:v>その他の金属製品</c:v>
                </c:pt>
                <c:pt idx="42">
                  <c:v>はん用機械</c:v>
                </c:pt>
                <c:pt idx="43">
                  <c:v>生産用機械</c:v>
                </c:pt>
                <c:pt idx="44">
                  <c:v>業務用機械</c:v>
                </c:pt>
                <c:pt idx="45">
                  <c:v>電子デバイス</c:v>
                </c:pt>
                <c:pt idx="46">
                  <c:v>その他の電子部品</c:v>
                </c:pt>
                <c:pt idx="47">
                  <c:v>産業用電気機器</c:v>
                </c:pt>
                <c:pt idx="48">
                  <c:v>民生用電気機器</c:v>
                </c:pt>
                <c:pt idx="49">
                  <c:v>電子応用装置・電気計測器</c:v>
                </c:pt>
                <c:pt idx="50">
                  <c:v>その他の電気機械</c:v>
                </c:pt>
                <c:pt idx="51">
                  <c:v>通信機械・同関連機器</c:v>
                </c:pt>
                <c:pt idx="52">
                  <c:v>電子計算機・同附属装置</c:v>
                </c:pt>
                <c:pt idx="53">
                  <c:v>自動車･同部品･同附属品</c:v>
                </c:pt>
                <c:pt idx="54">
                  <c:v>船舶・同修理</c:v>
                </c:pt>
                <c:pt idx="55">
                  <c:v>その他の輸送機械・同修理</c:v>
                </c:pt>
                <c:pt idx="56">
                  <c:v>その他の製造工業製品</c:v>
                </c:pt>
                <c:pt idx="57">
                  <c:v>再生資源回収・加工処理</c:v>
                </c:pt>
                <c:pt idx="58">
                  <c:v>建築</c:v>
                </c:pt>
                <c:pt idx="59">
                  <c:v>建設補修</c:v>
                </c:pt>
                <c:pt idx="60">
                  <c:v>公共事業</c:v>
                </c:pt>
                <c:pt idx="61">
                  <c:v>その他の土木建設</c:v>
                </c:pt>
                <c:pt idx="62">
                  <c:v>電力</c:v>
                </c:pt>
                <c:pt idx="63">
                  <c:v>ガス・熱供給</c:v>
                </c:pt>
                <c:pt idx="64">
                  <c:v>水道</c:v>
                </c:pt>
                <c:pt idx="65">
                  <c:v>廃棄物処理</c:v>
                </c:pt>
                <c:pt idx="66">
                  <c:v>商業</c:v>
                </c:pt>
                <c:pt idx="67">
                  <c:v>金融・保険</c:v>
                </c:pt>
                <c:pt idx="68">
                  <c:v>不動産仲介及び賃貸</c:v>
                </c:pt>
                <c:pt idx="69">
                  <c:v>住宅賃貸料</c:v>
                </c:pt>
                <c:pt idx="70">
                  <c:v>住宅賃貸料（帰属家賃）</c:v>
                </c:pt>
                <c:pt idx="71">
                  <c:v>鉄道輸送</c:v>
                </c:pt>
                <c:pt idx="72">
                  <c:v>道路輸送（自家輸送を除く。）</c:v>
                </c:pt>
                <c:pt idx="73">
                  <c:v>自家輸送</c:v>
                </c:pt>
                <c:pt idx="74">
                  <c:v>水運</c:v>
                </c:pt>
                <c:pt idx="75">
                  <c:v>航空輸送</c:v>
                </c:pt>
                <c:pt idx="76">
                  <c:v>貨物利用運送</c:v>
                </c:pt>
                <c:pt idx="77">
                  <c:v>倉庫</c:v>
                </c:pt>
                <c:pt idx="78">
                  <c:v>運輸付帯サービス</c:v>
                </c:pt>
                <c:pt idx="79">
                  <c:v>郵便・信書便</c:v>
                </c:pt>
                <c:pt idx="80">
                  <c:v>通信</c:v>
                </c:pt>
                <c:pt idx="81">
                  <c:v>放送</c:v>
                </c:pt>
                <c:pt idx="82">
                  <c:v>情報サービス</c:v>
                </c:pt>
                <c:pt idx="83">
                  <c:v>インターネット附随サービス</c:v>
                </c:pt>
                <c:pt idx="84">
                  <c:v>映像･音声・文字情報制作</c:v>
                </c:pt>
                <c:pt idx="85">
                  <c:v>公務</c:v>
                </c:pt>
                <c:pt idx="86">
                  <c:v>教育</c:v>
                </c:pt>
                <c:pt idx="87">
                  <c:v>研究</c:v>
                </c:pt>
                <c:pt idx="88">
                  <c:v>医療</c:v>
                </c:pt>
                <c:pt idx="89">
                  <c:v>保健衛生</c:v>
                </c:pt>
                <c:pt idx="90">
                  <c:v>社会保険・社会福祉</c:v>
                </c:pt>
                <c:pt idx="91">
                  <c:v>介護</c:v>
                </c:pt>
                <c:pt idx="92">
                  <c:v>その他の非営利団体サービス</c:v>
                </c:pt>
                <c:pt idx="93">
                  <c:v>物品賃貸サービス</c:v>
                </c:pt>
                <c:pt idx="94">
                  <c:v>広告</c:v>
                </c:pt>
                <c:pt idx="95">
                  <c:v>自動車整備・機械修理</c:v>
                </c:pt>
                <c:pt idx="96">
                  <c:v>その他の対事業所サービス</c:v>
                </c:pt>
                <c:pt idx="97">
                  <c:v>宿泊業</c:v>
                </c:pt>
                <c:pt idx="98">
                  <c:v>飲食サービス</c:v>
                </c:pt>
                <c:pt idx="99">
                  <c:v>洗濯・理容・美容・浴場業</c:v>
                </c:pt>
                <c:pt idx="100">
                  <c:v>娯楽サービス</c:v>
                </c:pt>
                <c:pt idx="101">
                  <c:v>その他の対個人サービス</c:v>
                </c:pt>
                <c:pt idx="102">
                  <c:v>事務用品</c:v>
                </c:pt>
                <c:pt idx="103">
                  <c:v>分類不明</c:v>
                </c:pt>
              </c:strCache>
            </c:strRef>
          </c:cat>
          <c:val>
            <c:numRef>
              <c:f>②表!$S$8:$S$111</c:f>
              <c:numCache>
                <c:formatCode>#,##0_ </c:formatCode>
                <c:ptCount val="10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numCache>
            </c:numRef>
          </c:val>
          <c:extLst>
            <c:ext xmlns:c16="http://schemas.microsoft.com/office/drawing/2014/chart" uri="{C3380CC4-5D6E-409C-BE32-E72D297353CC}">
              <c16:uniqueId val="{00000001-623A-466E-A55B-A3EA88467C31}"/>
            </c:ext>
          </c:extLst>
        </c:ser>
        <c:ser>
          <c:idx val="2"/>
          <c:order val="2"/>
          <c:tx>
            <c:strRef>
              <c:f>②表!$T$6</c:f>
              <c:strCache>
                <c:ptCount val="1"/>
                <c:pt idx="0">
                  <c:v>雇用者所得誘発額</c:v>
                </c:pt>
              </c:strCache>
            </c:strRef>
          </c:tx>
          <c:spPr>
            <a:ln>
              <a:solidFill>
                <a:schemeClr val="accent3"/>
              </a:solidFill>
            </a:ln>
          </c:spPr>
          <c:invertIfNegative val="0"/>
          <c:dLbls>
            <c:spPr>
              <a:noFill/>
              <a:ln>
                <a:noFill/>
              </a:ln>
              <a:effectLst/>
            </c:spPr>
            <c:txPr>
              <a:bodyPr wrap="square" lIns="38100" tIns="19050" rIns="38100" bIns="19050" anchor="ctr">
                <a:spAutoFit/>
              </a:bodyPr>
              <a:lstStyle/>
              <a:p>
                <a:pPr>
                  <a:defRPr sz="700">
                    <a:solidFill>
                      <a:schemeClr val="accent3"/>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②表!$B$8:$B$111</c:f>
              <c:strCache>
                <c:ptCount val="104"/>
                <c:pt idx="0">
                  <c:v>耕種農業</c:v>
                </c:pt>
                <c:pt idx="1">
                  <c:v>畜産</c:v>
                </c:pt>
                <c:pt idx="2">
                  <c:v>農業サービス</c:v>
                </c:pt>
                <c:pt idx="3">
                  <c:v>林業</c:v>
                </c:pt>
                <c:pt idx="4">
                  <c:v>漁業</c:v>
                </c:pt>
                <c:pt idx="5">
                  <c:v>鉱物</c:v>
                </c:pt>
                <c:pt idx="6">
                  <c:v>石炭・原油･天然ガス</c:v>
                </c:pt>
                <c:pt idx="7">
                  <c:v>食料品</c:v>
                </c:pt>
                <c:pt idx="8">
                  <c:v>飲料</c:v>
                </c:pt>
                <c:pt idx="9">
                  <c:v>飼料・有機質肥料（別掲を除く。）</c:v>
                </c:pt>
                <c:pt idx="10">
                  <c:v>たばこ</c:v>
                </c:pt>
                <c:pt idx="11">
                  <c:v>繊維工業製品</c:v>
                </c:pt>
                <c:pt idx="12">
                  <c:v>衣服・その他の繊維既製品</c:v>
                </c:pt>
                <c:pt idx="13">
                  <c:v>木材・木製品</c:v>
                </c:pt>
                <c:pt idx="14">
                  <c:v>家具・装備品</c:v>
                </c:pt>
                <c:pt idx="15">
                  <c:v>パルプ・紙・板紙・加工紙</c:v>
                </c:pt>
                <c:pt idx="16">
                  <c:v>紙加工品</c:v>
                </c:pt>
                <c:pt idx="17">
                  <c:v>印刷･製版･製本</c:v>
                </c:pt>
                <c:pt idx="18">
                  <c:v>化学肥料</c:v>
                </c:pt>
                <c:pt idx="19">
                  <c:v>無機化学工業製品</c:v>
                </c:pt>
                <c:pt idx="20">
                  <c:v>石油化学基礎製品</c:v>
                </c:pt>
                <c:pt idx="21">
                  <c:v>有機化学工業製品（石油化学基礎製品を除く。）</c:v>
                </c:pt>
                <c:pt idx="22">
                  <c:v>合成樹脂</c:v>
                </c:pt>
                <c:pt idx="23">
                  <c:v>化学繊維</c:v>
                </c:pt>
                <c:pt idx="24">
                  <c:v>医薬品</c:v>
                </c:pt>
                <c:pt idx="25">
                  <c:v>化学最終製品（医薬品を除く。）</c:v>
                </c:pt>
                <c:pt idx="26">
                  <c:v>石油製品</c:v>
                </c:pt>
                <c:pt idx="27">
                  <c:v>石炭製品</c:v>
                </c:pt>
                <c:pt idx="28">
                  <c:v>プラスチック製品</c:v>
                </c:pt>
                <c:pt idx="29">
                  <c:v>ゴム製品</c:v>
                </c:pt>
                <c:pt idx="30">
                  <c:v>なめし革・毛皮・同製品</c:v>
                </c:pt>
                <c:pt idx="31">
                  <c:v>ガラス・ガラス製品</c:v>
                </c:pt>
                <c:pt idx="32">
                  <c:v>セメント・セメント製品</c:v>
                </c:pt>
                <c:pt idx="33">
                  <c:v>陶磁器</c:v>
                </c:pt>
                <c:pt idx="34">
                  <c:v>その他の窯業・土石製品</c:v>
                </c:pt>
                <c:pt idx="35">
                  <c:v>銑鉄・粗鋼・鋼材</c:v>
                </c:pt>
                <c:pt idx="36">
                  <c:v>鋳鍛造品</c:v>
                </c:pt>
                <c:pt idx="37">
                  <c:v>その他の鉄鋼製品</c:v>
                </c:pt>
                <c:pt idx="38">
                  <c:v>非鉄金属製錬・精製</c:v>
                </c:pt>
                <c:pt idx="39">
                  <c:v>非鉄金属加工製品</c:v>
                </c:pt>
                <c:pt idx="40">
                  <c:v>建設・建築用金属製品</c:v>
                </c:pt>
                <c:pt idx="41">
                  <c:v>その他の金属製品</c:v>
                </c:pt>
                <c:pt idx="42">
                  <c:v>はん用機械</c:v>
                </c:pt>
                <c:pt idx="43">
                  <c:v>生産用機械</c:v>
                </c:pt>
                <c:pt idx="44">
                  <c:v>業務用機械</c:v>
                </c:pt>
                <c:pt idx="45">
                  <c:v>電子デバイス</c:v>
                </c:pt>
                <c:pt idx="46">
                  <c:v>その他の電子部品</c:v>
                </c:pt>
                <c:pt idx="47">
                  <c:v>産業用電気機器</c:v>
                </c:pt>
                <c:pt idx="48">
                  <c:v>民生用電気機器</c:v>
                </c:pt>
                <c:pt idx="49">
                  <c:v>電子応用装置・電気計測器</c:v>
                </c:pt>
                <c:pt idx="50">
                  <c:v>その他の電気機械</c:v>
                </c:pt>
                <c:pt idx="51">
                  <c:v>通信機械・同関連機器</c:v>
                </c:pt>
                <c:pt idx="52">
                  <c:v>電子計算機・同附属装置</c:v>
                </c:pt>
                <c:pt idx="53">
                  <c:v>自動車･同部品･同附属品</c:v>
                </c:pt>
                <c:pt idx="54">
                  <c:v>船舶・同修理</c:v>
                </c:pt>
                <c:pt idx="55">
                  <c:v>その他の輸送機械・同修理</c:v>
                </c:pt>
                <c:pt idx="56">
                  <c:v>その他の製造工業製品</c:v>
                </c:pt>
                <c:pt idx="57">
                  <c:v>再生資源回収・加工処理</c:v>
                </c:pt>
                <c:pt idx="58">
                  <c:v>建築</c:v>
                </c:pt>
                <c:pt idx="59">
                  <c:v>建設補修</c:v>
                </c:pt>
                <c:pt idx="60">
                  <c:v>公共事業</c:v>
                </c:pt>
                <c:pt idx="61">
                  <c:v>その他の土木建設</c:v>
                </c:pt>
                <c:pt idx="62">
                  <c:v>電力</c:v>
                </c:pt>
                <c:pt idx="63">
                  <c:v>ガス・熱供給</c:v>
                </c:pt>
                <c:pt idx="64">
                  <c:v>水道</c:v>
                </c:pt>
                <c:pt idx="65">
                  <c:v>廃棄物処理</c:v>
                </c:pt>
                <c:pt idx="66">
                  <c:v>商業</c:v>
                </c:pt>
                <c:pt idx="67">
                  <c:v>金融・保険</c:v>
                </c:pt>
                <c:pt idx="68">
                  <c:v>不動産仲介及び賃貸</c:v>
                </c:pt>
                <c:pt idx="69">
                  <c:v>住宅賃貸料</c:v>
                </c:pt>
                <c:pt idx="70">
                  <c:v>住宅賃貸料（帰属家賃）</c:v>
                </c:pt>
                <c:pt idx="71">
                  <c:v>鉄道輸送</c:v>
                </c:pt>
                <c:pt idx="72">
                  <c:v>道路輸送（自家輸送を除く。）</c:v>
                </c:pt>
                <c:pt idx="73">
                  <c:v>自家輸送</c:v>
                </c:pt>
                <c:pt idx="74">
                  <c:v>水運</c:v>
                </c:pt>
                <c:pt idx="75">
                  <c:v>航空輸送</c:v>
                </c:pt>
                <c:pt idx="76">
                  <c:v>貨物利用運送</c:v>
                </c:pt>
                <c:pt idx="77">
                  <c:v>倉庫</c:v>
                </c:pt>
                <c:pt idx="78">
                  <c:v>運輸付帯サービス</c:v>
                </c:pt>
                <c:pt idx="79">
                  <c:v>郵便・信書便</c:v>
                </c:pt>
                <c:pt idx="80">
                  <c:v>通信</c:v>
                </c:pt>
                <c:pt idx="81">
                  <c:v>放送</c:v>
                </c:pt>
                <c:pt idx="82">
                  <c:v>情報サービス</c:v>
                </c:pt>
                <c:pt idx="83">
                  <c:v>インターネット附随サービス</c:v>
                </c:pt>
                <c:pt idx="84">
                  <c:v>映像･音声・文字情報制作</c:v>
                </c:pt>
                <c:pt idx="85">
                  <c:v>公務</c:v>
                </c:pt>
                <c:pt idx="86">
                  <c:v>教育</c:v>
                </c:pt>
                <c:pt idx="87">
                  <c:v>研究</c:v>
                </c:pt>
                <c:pt idx="88">
                  <c:v>医療</c:v>
                </c:pt>
                <c:pt idx="89">
                  <c:v>保健衛生</c:v>
                </c:pt>
                <c:pt idx="90">
                  <c:v>社会保険・社会福祉</c:v>
                </c:pt>
                <c:pt idx="91">
                  <c:v>介護</c:v>
                </c:pt>
                <c:pt idx="92">
                  <c:v>その他の非営利団体サービス</c:v>
                </c:pt>
                <c:pt idx="93">
                  <c:v>物品賃貸サービス</c:v>
                </c:pt>
                <c:pt idx="94">
                  <c:v>広告</c:v>
                </c:pt>
                <c:pt idx="95">
                  <c:v>自動車整備・機械修理</c:v>
                </c:pt>
                <c:pt idx="96">
                  <c:v>その他の対事業所サービス</c:v>
                </c:pt>
                <c:pt idx="97">
                  <c:v>宿泊業</c:v>
                </c:pt>
                <c:pt idx="98">
                  <c:v>飲食サービス</c:v>
                </c:pt>
                <c:pt idx="99">
                  <c:v>洗濯・理容・美容・浴場業</c:v>
                </c:pt>
                <c:pt idx="100">
                  <c:v>娯楽サービス</c:v>
                </c:pt>
                <c:pt idx="101">
                  <c:v>その他の対個人サービス</c:v>
                </c:pt>
                <c:pt idx="102">
                  <c:v>事務用品</c:v>
                </c:pt>
                <c:pt idx="103">
                  <c:v>分類不明</c:v>
                </c:pt>
              </c:strCache>
            </c:strRef>
          </c:cat>
          <c:val>
            <c:numRef>
              <c:f>②表!$T$8:$T$111</c:f>
              <c:numCache>
                <c:formatCode>#,##0_ </c:formatCode>
                <c:ptCount val="10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numCache>
            </c:numRef>
          </c:val>
          <c:extLst>
            <c:ext xmlns:c16="http://schemas.microsoft.com/office/drawing/2014/chart" uri="{C3380CC4-5D6E-409C-BE32-E72D297353CC}">
              <c16:uniqueId val="{00000002-623A-466E-A55B-A3EA88467C31}"/>
            </c:ext>
          </c:extLst>
        </c:ser>
        <c:dLbls>
          <c:showLegendKey val="0"/>
          <c:showVal val="0"/>
          <c:showCatName val="0"/>
          <c:showSerName val="0"/>
          <c:showPercent val="0"/>
          <c:showBubbleSize val="0"/>
        </c:dLbls>
        <c:gapWidth val="150"/>
        <c:axId val="306820224"/>
        <c:axId val="306821760"/>
      </c:barChart>
      <c:catAx>
        <c:axId val="306820224"/>
        <c:scaling>
          <c:orientation val="maxMin"/>
        </c:scaling>
        <c:delete val="0"/>
        <c:axPos val="l"/>
        <c:numFmt formatCode="General" sourceLinked="1"/>
        <c:majorTickMark val="out"/>
        <c:minorTickMark val="none"/>
        <c:tickLblPos val="nextTo"/>
        <c:crossAx val="306821760"/>
        <c:crosses val="autoZero"/>
        <c:auto val="1"/>
        <c:lblAlgn val="ctr"/>
        <c:lblOffset val="100"/>
        <c:noMultiLvlLbl val="0"/>
      </c:catAx>
      <c:valAx>
        <c:axId val="306821760"/>
        <c:scaling>
          <c:orientation val="minMax"/>
        </c:scaling>
        <c:delete val="0"/>
        <c:axPos val="t"/>
        <c:numFmt formatCode="#,##0_ " sourceLinked="1"/>
        <c:majorTickMark val="out"/>
        <c:minorTickMark val="none"/>
        <c:tickLblPos val="nextTo"/>
        <c:crossAx val="306820224"/>
        <c:crosses val="autoZero"/>
        <c:crossBetween val="between"/>
      </c:valAx>
    </c:plotArea>
    <c:legend>
      <c:legendPos val="b"/>
      <c:layout/>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532607</xdr:colOff>
      <xdr:row>6</xdr:row>
      <xdr:rowOff>793</xdr:rowOff>
    </xdr:from>
    <xdr:to>
      <xdr:col>4</xdr:col>
      <xdr:colOff>795</xdr:colOff>
      <xdr:row>9</xdr:row>
      <xdr:rowOff>793</xdr:rowOff>
    </xdr:to>
    <xdr:cxnSp macro="">
      <xdr:nvCxnSpPr>
        <xdr:cNvPr id="3" name="直線矢印コネクタ 2"/>
        <xdr:cNvCxnSpPr/>
      </xdr:nvCxnSpPr>
      <xdr:spPr>
        <a:xfrm rot="5400000">
          <a:off x="1385888" y="785812"/>
          <a:ext cx="428625"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0</xdr:rowOff>
    </xdr:from>
    <xdr:to>
      <xdr:col>4</xdr:col>
      <xdr:colOff>1588</xdr:colOff>
      <xdr:row>14</xdr:row>
      <xdr:rowOff>0</xdr:rowOff>
    </xdr:to>
    <xdr:cxnSp macro="">
      <xdr:nvCxnSpPr>
        <xdr:cNvPr id="4" name="直線矢印コネクタ 3"/>
        <xdr:cNvCxnSpPr/>
      </xdr:nvCxnSpPr>
      <xdr:spPr>
        <a:xfrm rot="5400000">
          <a:off x="1386681" y="1499394"/>
          <a:ext cx="428625"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76200</xdr:rowOff>
    </xdr:from>
    <xdr:to>
      <xdr:col>8</xdr:col>
      <xdr:colOff>0</xdr:colOff>
      <xdr:row>11</xdr:row>
      <xdr:rowOff>76200</xdr:rowOff>
    </xdr:to>
    <xdr:cxnSp macro="">
      <xdr:nvCxnSpPr>
        <xdr:cNvPr id="6" name="直線コネクタ 5"/>
        <xdr:cNvCxnSpPr/>
      </xdr:nvCxnSpPr>
      <xdr:spPr>
        <a:xfrm>
          <a:off x="1600200" y="1362075"/>
          <a:ext cx="2133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532607</xdr:colOff>
      <xdr:row>11</xdr:row>
      <xdr:rowOff>76993</xdr:rowOff>
    </xdr:from>
    <xdr:to>
      <xdr:col>8</xdr:col>
      <xdr:colOff>795</xdr:colOff>
      <xdr:row>14</xdr:row>
      <xdr:rowOff>793</xdr:rowOff>
    </xdr:to>
    <xdr:cxnSp macro="">
      <xdr:nvCxnSpPr>
        <xdr:cNvPr id="8" name="直線矢印コネクタ 7"/>
        <xdr:cNvCxnSpPr/>
      </xdr:nvCxnSpPr>
      <xdr:spPr>
        <a:xfrm rot="5400000">
          <a:off x="3557588" y="1538287"/>
          <a:ext cx="35242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532608</xdr:colOff>
      <xdr:row>15</xdr:row>
      <xdr:rowOff>171449</xdr:rowOff>
    </xdr:from>
    <xdr:to>
      <xdr:col>3</xdr:col>
      <xdr:colOff>9526</xdr:colOff>
      <xdr:row>20</xdr:row>
      <xdr:rowOff>792</xdr:rowOff>
    </xdr:to>
    <xdr:cxnSp macro="">
      <xdr:nvCxnSpPr>
        <xdr:cNvPr id="11" name="直線矢印コネクタ 10"/>
        <xdr:cNvCxnSpPr/>
      </xdr:nvCxnSpPr>
      <xdr:spPr>
        <a:xfrm rot="5400000">
          <a:off x="727870" y="2681287"/>
          <a:ext cx="686593" cy="1031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17</xdr:row>
      <xdr:rowOff>95250</xdr:rowOff>
    </xdr:from>
    <xdr:to>
      <xdr:col>5</xdr:col>
      <xdr:colOff>0</xdr:colOff>
      <xdr:row>17</xdr:row>
      <xdr:rowOff>95250</xdr:rowOff>
    </xdr:to>
    <xdr:cxnSp macro="">
      <xdr:nvCxnSpPr>
        <xdr:cNvPr id="13" name="直線コネクタ 12"/>
        <xdr:cNvCxnSpPr/>
      </xdr:nvCxnSpPr>
      <xdr:spPr>
        <a:xfrm>
          <a:off x="1066800" y="2438400"/>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17</xdr:row>
      <xdr:rowOff>96044</xdr:rowOff>
    </xdr:from>
    <xdr:to>
      <xdr:col>5</xdr:col>
      <xdr:colOff>794</xdr:colOff>
      <xdr:row>20</xdr:row>
      <xdr:rowOff>794</xdr:rowOff>
    </xdr:to>
    <xdr:cxnSp macro="">
      <xdr:nvCxnSpPr>
        <xdr:cNvPr id="15" name="直線矢印コネクタ 14"/>
        <xdr:cNvCxnSpPr/>
      </xdr:nvCxnSpPr>
      <xdr:spPr>
        <a:xfrm rot="5400000">
          <a:off x="1924050" y="2647950"/>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22</xdr:row>
      <xdr:rowOff>0</xdr:rowOff>
    </xdr:from>
    <xdr:to>
      <xdr:col>3</xdr:col>
      <xdr:colOff>1588</xdr:colOff>
      <xdr:row>25</xdr:row>
      <xdr:rowOff>0</xdr:rowOff>
    </xdr:to>
    <xdr:cxnSp macro="">
      <xdr:nvCxnSpPr>
        <xdr:cNvPr id="16" name="直線矢印コネクタ 15"/>
        <xdr:cNvCxnSpPr/>
      </xdr:nvCxnSpPr>
      <xdr:spPr>
        <a:xfrm rot="5400000">
          <a:off x="810419" y="3456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27</xdr:row>
      <xdr:rowOff>0</xdr:rowOff>
    </xdr:from>
    <xdr:to>
      <xdr:col>3</xdr:col>
      <xdr:colOff>0</xdr:colOff>
      <xdr:row>31</xdr:row>
      <xdr:rowOff>794</xdr:rowOff>
    </xdr:to>
    <xdr:cxnSp macro="">
      <xdr:nvCxnSpPr>
        <xdr:cNvPr id="20" name="直線矢印コネクタ 19"/>
        <xdr:cNvCxnSpPr/>
      </xdr:nvCxnSpPr>
      <xdr:spPr>
        <a:xfrm rot="5400000">
          <a:off x="12565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532606</xdr:colOff>
      <xdr:row>33</xdr:row>
      <xdr:rowOff>794</xdr:rowOff>
    </xdr:from>
    <xdr:to>
      <xdr:col>4</xdr:col>
      <xdr:colOff>794</xdr:colOff>
      <xdr:row>36</xdr:row>
      <xdr:rowOff>794</xdr:rowOff>
    </xdr:to>
    <xdr:cxnSp macro="">
      <xdr:nvCxnSpPr>
        <xdr:cNvPr id="25" name="直線矢印コネクタ 24"/>
        <xdr:cNvCxnSpPr/>
      </xdr:nvCxnSpPr>
      <xdr:spPr>
        <a:xfrm rot="5400000">
          <a:off x="2495550" y="5257800"/>
          <a:ext cx="3429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265906</xdr:colOff>
      <xdr:row>17</xdr:row>
      <xdr:rowOff>794</xdr:rowOff>
    </xdr:from>
    <xdr:to>
      <xdr:col>8</xdr:col>
      <xdr:colOff>267494</xdr:colOff>
      <xdr:row>35</xdr:row>
      <xdr:rowOff>794</xdr:rowOff>
    </xdr:to>
    <xdr:cxnSp macro="">
      <xdr:nvCxnSpPr>
        <xdr:cNvPr id="27" name="直線矢印コネクタ 26"/>
        <xdr:cNvCxnSpPr/>
      </xdr:nvCxnSpPr>
      <xdr:spPr>
        <a:xfrm rot="5400000">
          <a:off x="2466975" y="3800475"/>
          <a:ext cx="2914650" cy="1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35</xdr:row>
      <xdr:rowOff>1</xdr:rowOff>
    </xdr:from>
    <xdr:to>
      <xdr:col>8</xdr:col>
      <xdr:colOff>266700</xdr:colOff>
      <xdr:row>35</xdr:row>
      <xdr:rowOff>9526</xdr:rowOff>
    </xdr:to>
    <xdr:cxnSp macro="">
      <xdr:nvCxnSpPr>
        <xdr:cNvPr id="29" name="直線矢印コネクタ 28"/>
        <xdr:cNvCxnSpPr/>
      </xdr:nvCxnSpPr>
      <xdr:spPr>
        <a:xfrm rot="10800000">
          <a:off x="1524000" y="5257801"/>
          <a:ext cx="24003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38</xdr:row>
      <xdr:rowOff>0</xdr:rowOff>
    </xdr:from>
    <xdr:to>
      <xdr:col>4</xdr:col>
      <xdr:colOff>1588</xdr:colOff>
      <xdr:row>41</xdr:row>
      <xdr:rowOff>0</xdr:rowOff>
    </xdr:to>
    <xdr:cxnSp macro="">
      <xdr:nvCxnSpPr>
        <xdr:cNvPr id="30" name="直線矢印コネクタ 29"/>
        <xdr:cNvCxnSpPr/>
      </xdr:nvCxnSpPr>
      <xdr:spPr>
        <a:xfrm rot="5400000">
          <a:off x="2410619" y="602853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532607</xdr:colOff>
      <xdr:row>43</xdr:row>
      <xdr:rowOff>793</xdr:rowOff>
    </xdr:from>
    <xdr:to>
      <xdr:col>3</xdr:col>
      <xdr:colOff>795</xdr:colOff>
      <xdr:row>46</xdr:row>
      <xdr:rowOff>793</xdr:rowOff>
    </xdr:to>
    <xdr:cxnSp macro="">
      <xdr:nvCxnSpPr>
        <xdr:cNvPr id="31" name="直線矢印コネクタ 30"/>
        <xdr:cNvCxnSpPr/>
      </xdr:nvCxnSpPr>
      <xdr:spPr>
        <a:xfrm rot="5400000">
          <a:off x="1876426" y="6886574"/>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44</xdr:row>
      <xdr:rowOff>95250</xdr:rowOff>
    </xdr:from>
    <xdr:to>
      <xdr:col>5</xdr:col>
      <xdr:colOff>0</xdr:colOff>
      <xdr:row>44</xdr:row>
      <xdr:rowOff>95250</xdr:rowOff>
    </xdr:to>
    <xdr:cxnSp macro="">
      <xdr:nvCxnSpPr>
        <xdr:cNvPr id="32" name="直線コネクタ 31"/>
        <xdr:cNvCxnSpPr/>
      </xdr:nvCxnSpPr>
      <xdr:spPr>
        <a:xfrm>
          <a:off x="2133600" y="6896100"/>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44</xdr:row>
      <xdr:rowOff>95250</xdr:rowOff>
    </xdr:from>
    <xdr:to>
      <xdr:col>5</xdr:col>
      <xdr:colOff>0</xdr:colOff>
      <xdr:row>46</xdr:row>
      <xdr:rowOff>794</xdr:rowOff>
    </xdr:to>
    <xdr:cxnSp macro="">
      <xdr:nvCxnSpPr>
        <xdr:cNvPr id="33" name="直線矢印コネクタ 32"/>
        <xdr:cNvCxnSpPr/>
      </xdr:nvCxnSpPr>
      <xdr:spPr>
        <a:xfrm rot="5400000">
          <a:off x="3075781" y="7019925"/>
          <a:ext cx="24844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48</xdr:row>
      <xdr:rowOff>0</xdr:rowOff>
    </xdr:from>
    <xdr:to>
      <xdr:col>3</xdr:col>
      <xdr:colOff>1588</xdr:colOff>
      <xdr:row>51</xdr:row>
      <xdr:rowOff>0</xdr:rowOff>
    </xdr:to>
    <xdr:cxnSp macro="">
      <xdr:nvCxnSpPr>
        <xdr:cNvPr id="35" name="直線矢印コネクタ 34"/>
        <xdr:cNvCxnSpPr/>
      </xdr:nvCxnSpPr>
      <xdr:spPr>
        <a:xfrm rot="5400000">
          <a:off x="1877219" y="3456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53</xdr:row>
      <xdr:rowOff>0</xdr:rowOff>
    </xdr:from>
    <xdr:to>
      <xdr:col>3</xdr:col>
      <xdr:colOff>0</xdr:colOff>
      <xdr:row>57</xdr:row>
      <xdr:rowOff>794</xdr:rowOff>
    </xdr:to>
    <xdr:cxnSp macro="">
      <xdr:nvCxnSpPr>
        <xdr:cNvPr id="36" name="直線矢印コネクタ 35"/>
        <xdr:cNvCxnSpPr/>
      </xdr:nvCxnSpPr>
      <xdr:spPr>
        <a:xfrm rot="5400000">
          <a:off x="17899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xdr:row>
      <xdr:rowOff>1588</xdr:rowOff>
    </xdr:from>
    <xdr:to>
      <xdr:col>13</xdr:col>
      <xdr:colOff>0</xdr:colOff>
      <xdr:row>10</xdr:row>
      <xdr:rowOff>9525</xdr:rowOff>
    </xdr:to>
    <xdr:cxnSp macro="">
      <xdr:nvCxnSpPr>
        <xdr:cNvPr id="39" name="直線矢印コネクタ 38"/>
        <xdr:cNvCxnSpPr/>
      </xdr:nvCxnSpPr>
      <xdr:spPr>
        <a:xfrm flipV="1">
          <a:off x="4800600" y="1316038"/>
          <a:ext cx="1047750"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xdr:row>
      <xdr:rowOff>0</xdr:rowOff>
    </xdr:from>
    <xdr:to>
      <xdr:col>13</xdr:col>
      <xdr:colOff>0</xdr:colOff>
      <xdr:row>26</xdr:row>
      <xdr:rowOff>1588</xdr:rowOff>
    </xdr:to>
    <xdr:cxnSp macro="">
      <xdr:nvCxnSpPr>
        <xdr:cNvPr id="40" name="直線矢印コネクタ 39"/>
        <xdr:cNvCxnSpPr/>
      </xdr:nvCxnSpPr>
      <xdr:spPr>
        <a:xfrm>
          <a:off x="3200400" y="38862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52</xdr:row>
      <xdr:rowOff>0</xdr:rowOff>
    </xdr:from>
    <xdr:to>
      <xdr:col>13</xdr:col>
      <xdr:colOff>0</xdr:colOff>
      <xdr:row>52</xdr:row>
      <xdr:rowOff>1588</xdr:rowOff>
    </xdr:to>
    <xdr:cxnSp macro="">
      <xdr:nvCxnSpPr>
        <xdr:cNvPr id="41" name="直線矢印コネクタ 40"/>
        <xdr:cNvCxnSpPr/>
      </xdr:nvCxnSpPr>
      <xdr:spPr>
        <a:xfrm>
          <a:off x="3200400" y="83439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57149</xdr:rowOff>
    </xdr:from>
    <xdr:to>
      <xdr:col>11</xdr:col>
      <xdr:colOff>9525</xdr:colOff>
      <xdr:row>167</xdr:row>
      <xdr:rowOff>133349</xdr:rowOff>
    </xdr:to>
    <xdr:graphicFrame macro="">
      <xdr:nvGraphicFramePr>
        <xdr:cNvPr id="722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746760</xdr:colOff>
          <xdr:row>0</xdr:row>
          <xdr:rowOff>30480</xdr:rowOff>
        </xdr:from>
        <xdr:to>
          <xdr:col>4</xdr:col>
          <xdr:colOff>556260</xdr:colOff>
          <xdr:row>0</xdr:row>
          <xdr:rowOff>220980</xdr:rowOff>
        </xdr:to>
        <xdr:sp macro="" textlink="">
          <xdr:nvSpPr>
            <xdr:cNvPr id="14337" name="Object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tabSelected="1" workbookViewId="0">
      <selection activeCell="D1" sqref="D1"/>
    </sheetView>
  </sheetViews>
  <sheetFormatPr defaultColWidth="9.375" defaultRowHeight="13.2"/>
  <cols>
    <col min="1" max="3" width="4" style="212" customWidth="1"/>
    <col min="4" max="16384" width="9.375" style="212"/>
  </cols>
  <sheetData>
    <row r="1" spans="1:13" ht="16.2">
      <c r="A1" s="214" t="s">
        <v>414</v>
      </c>
    </row>
    <row r="3" spans="1:13">
      <c r="A3" s="212" t="s">
        <v>152</v>
      </c>
    </row>
    <row r="4" spans="1:13" ht="13.5" customHeight="1"/>
    <row r="5" spans="1:13">
      <c r="B5" s="396" t="s">
        <v>417</v>
      </c>
      <c r="C5" s="396"/>
      <c r="D5" s="396"/>
      <c r="E5" s="396"/>
      <c r="F5" s="396"/>
      <c r="G5" s="396"/>
      <c r="H5" s="396"/>
      <c r="I5" s="396"/>
      <c r="J5" s="396"/>
      <c r="K5" s="396"/>
      <c r="L5" s="396"/>
      <c r="M5" s="396"/>
    </row>
    <row r="6" spans="1:13">
      <c r="B6" s="396"/>
      <c r="C6" s="396"/>
      <c r="D6" s="396"/>
      <c r="E6" s="396"/>
      <c r="F6" s="396"/>
      <c r="G6" s="396"/>
      <c r="H6" s="396"/>
      <c r="I6" s="396"/>
      <c r="J6" s="396"/>
      <c r="K6" s="396"/>
      <c r="L6" s="396"/>
      <c r="M6" s="396"/>
    </row>
    <row r="7" spans="1:13">
      <c r="B7" s="396"/>
      <c r="C7" s="396"/>
      <c r="D7" s="396"/>
      <c r="E7" s="396"/>
      <c r="F7" s="396"/>
      <c r="G7" s="396"/>
      <c r="H7" s="396"/>
      <c r="I7" s="396"/>
      <c r="J7" s="396"/>
      <c r="K7" s="396"/>
      <c r="L7" s="396"/>
      <c r="M7" s="396"/>
    </row>
    <row r="8" spans="1:13">
      <c r="B8" s="396"/>
      <c r="C8" s="396"/>
      <c r="D8" s="396"/>
      <c r="E8" s="396"/>
      <c r="F8" s="396"/>
      <c r="G8" s="396"/>
      <c r="H8" s="396"/>
      <c r="I8" s="396"/>
      <c r="J8" s="396"/>
      <c r="K8" s="396"/>
      <c r="L8" s="396"/>
      <c r="M8" s="396"/>
    </row>
    <row r="9" spans="1:13">
      <c r="B9" s="396"/>
      <c r="C9" s="396"/>
      <c r="D9" s="396"/>
      <c r="E9" s="396"/>
      <c r="F9" s="396"/>
      <c r="G9" s="396"/>
      <c r="H9" s="396"/>
      <c r="I9" s="396"/>
      <c r="J9" s="396"/>
      <c r="K9" s="396"/>
      <c r="L9" s="396"/>
      <c r="M9" s="396"/>
    </row>
    <row r="10" spans="1:13">
      <c r="B10" s="397"/>
      <c r="C10" s="397"/>
      <c r="D10" s="397"/>
      <c r="E10" s="397"/>
      <c r="F10" s="397"/>
      <c r="G10" s="397"/>
      <c r="H10" s="397"/>
      <c r="I10" s="397"/>
      <c r="J10" s="397"/>
      <c r="K10" s="397"/>
      <c r="L10" s="397"/>
      <c r="M10" s="397"/>
    </row>
    <row r="11" spans="1:13">
      <c r="B11" s="397"/>
      <c r="C11" s="397"/>
      <c r="D11" s="397"/>
      <c r="E11" s="397"/>
      <c r="F11" s="397"/>
      <c r="G11" s="397"/>
      <c r="H11" s="397"/>
      <c r="I11" s="397"/>
      <c r="J11" s="397"/>
      <c r="K11" s="397"/>
      <c r="L11" s="397"/>
      <c r="M11" s="397"/>
    </row>
    <row r="13" spans="1:13">
      <c r="A13" s="212" t="s">
        <v>153</v>
      </c>
    </row>
    <row r="15" spans="1:13">
      <c r="B15" s="212" t="s">
        <v>171</v>
      </c>
      <c r="C15" s="396" t="s">
        <v>177</v>
      </c>
      <c r="D15" s="396"/>
      <c r="E15" s="396"/>
      <c r="F15" s="396"/>
      <c r="G15" s="396"/>
      <c r="H15" s="396"/>
      <c r="I15" s="396"/>
      <c r="J15" s="396"/>
      <c r="K15" s="396"/>
      <c r="L15" s="396"/>
      <c r="M15" s="396"/>
    </row>
    <row r="16" spans="1:13">
      <c r="C16" s="396"/>
      <c r="D16" s="396"/>
      <c r="E16" s="396"/>
      <c r="F16" s="396"/>
      <c r="G16" s="396"/>
      <c r="H16" s="396"/>
      <c r="I16" s="396"/>
      <c r="J16" s="396"/>
      <c r="K16" s="396"/>
      <c r="L16" s="396"/>
      <c r="M16" s="396"/>
    </row>
    <row r="17" spans="2:13">
      <c r="C17" s="396"/>
      <c r="D17" s="396"/>
      <c r="E17" s="396"/>
      <c r="F17" s="396"/>
      <c r="G17" s="396"/>
      <c r="H17" s="396"/>
      <c r="I17" s="396"/>
      <c r="J17" s="396"/>
      <c r="K17" s="396"/>
      <c r="L17" s="396"/>
      <c r="M17" s="396"/>
    </row>
    <row r="18" spans="2:13">
      <c r="C18" s="396"/>
      <c r="D18" s="396"/>
      <c r="E18" s="396"/>
      <c r="F18" s="396"/>
      <c r="G18" s="396"/>
      <c r="H18" s="396"/>
      <c r="I18" s="396"/>
      <c r="J18" s="396"/>
      <c r="K18" s="396"/>
      <c r="L18" s="396"/>
      <c r="M18" s="396"/>
    </row>
    <row r="19" spans="2:13">
      <c r="C19" s="397"/>
      <c r="D19" s="397"/>
      <c r="E19" s="397"/>
      <c r="F19" s="397"/>
      <c r="G19" s="397"/>
      <c r="H19" s="397"/>
      <c r="I19" s="397"/>
      <c r="J19" s="397"/>
      <c r="K19" s="397"/>
      <c r="L19" s="397"/>
      <c r="M19" s="397"/>
    </row>
    <row r="20" spans="2:13" ht="6.75" customHeight="1">
      <c r="C20" s="207"/>
      <c r="D20" s="207"/>
      <c r="E20" s="207"/>
      <c r="F20" s="207"/>
      <c r="G20" s="207"/>
      <c r="H20" s="207"/>
      <c r="I20" s="207"/>
      <c r="J20" s="207"/>
      <c r="K20" s="207"/>
      <c r="L20" s="207"/>
      <c r="M20" s="207"/>
    </row>
    <row r="21" spans="2:13">
      <c r="C21" s="212" t="s">
        <v>154</v>
      </c>
      <c r="D21" s="396" t="s">
        <v>167</v>
      </c>
      <c r="E21" s="396"/>
      <c r="F21" s="396"/>
      <c r="G21" s="396"/>
      <c r="H21" s="396"/>
      <c r="I21" s="396"/>
      <c r="J21" s="396"/>
      <c r="K21" s="396"/>
      <c r="L21" s="396"/>
      <c r="M21" s="396"/>
    </row>
    <row r="22" spans="2:13">
      <c r="D22" s="396"/>
      <c r="E22" s="396"/>
      <c r="F22" s="396"/>
      <c r="G22" s="396"/>
      <c r="H22" s="396"/>
      <c r="I22" s="396"/>
      <c r="J22" s="396"/>
      <c r="K22" s="396"/>
      <c r="L22" s="396"/>
      <c r="M22" s="396"/>
    </row>
    <row r="24" spans="2:13">
      <c r="B24" s="212" t="s">
        <v>172</v>
      </c>
      <c r="C24" s="396" t="s">
        <v>178</v>
      </c>
      <c r="D24" s="396"/>
      <c r="E24" s="396"/>
      <c r="F24" s="396"/>
      <c r="G24" s="396"/>
      <c r="H24" s="396"/>
      <c r="I24" s="396"/>
      <c r="J24" s="396"/>
      <c r="K24" s="396"/>
      <c r="L24" s="396"/>
      <c r="M24" s="396"/>
    </row>
    <row r="25" spans="2:13">
      <c r="C25" s="396"/>
      <c r="D25" s="396"/>
      <c r="E25" s="396"/>
      <c r="F25" s="396"/>
      <c r="G25" s="396"/>
      <c r="H25" s="396"/>
      <c r="I25" s="396"/>
      <c r="J25" s="396"/>
      <c r="K25" s="396"/>
      <c r="L25" s="396"/>
      <c r="M25" s="396"/>
    </row>
    <row r="26" spans="2:13" ht="6.75" customHeight="1">
      <c r="C26" s="213"/>
      <c r="D26" s="213"/>
      <c r="E26" s="213"/>
      <c r="F26" s="213"/>
      <c r="G26" s="213"/>
      <c r="H26" s="213"/>
      <c r="I26" s="213"/>
      <c r="J26" s="213"/>
      <c r="K26" s="213"/>
      <c r="L26" s="213"/>
      <c r="M26" s="213"/>
    </row>
    <row r="27" spans="2:13" ht="13.5" customHeight="1">
      <c r="C27" s="212" t="s">
        <v>154</v>
      </c>
      <c r="D27" s="212" t="s">
        <v>168</v>
      </c>
      <c r="E27" s="213"/>
      <c r="F27" s="213"/>
      <c r="G27" s="213"/>
      <c r="H27" s="213"/>
      <c r="I27" s="213"/>
      <c r="J27" s="213"/>
      <c r="K27" s="213"/>
      <c r="L27" s="213"/>
      <c r="M27" s="213"/>
    </row>
    <row r="29" spans="2:13" ht="13.5" customHeight="1">
      <c r="B29" s="212" t="s">
        <v>173</v>
      </c>
      <c r="C29" s="396" t="s">
        <v>415</v>
      </c>
      <c r="D29" s="396"/>
      <c r="E29" s="396"/>
      <c r="F29" s="396"/>
      <c r="G29" s="396"/>
      <c r="H29" s="396"/>
      <c r="I29" s="396"/>
      <c r="J29" s="396"/>
      <c r="K29" s="396"/>
      <c r="L29" s="396"/>
      <c r="M29" s="396"/>
    </row>
    <row r="30" spans="2:13">
      <c r="C30" s="396"/>
      <c r="D30" s="396"/>
      <c r="E30" s="396"/>
      <c r="F30" s="396"/>
      <c r="G30" s="396"/>
      <c r="H30" s="396"/>
      <c r="I30" s="396"/>
      <c r="J30" s="396"/>
      <c r="K30" s="396"/>
      <c r="L30" s="396"/>
      <c r="M30" s="396"/>
    </row>
    <row r="32" spans="2:13">
      <c r="B32" s="212" t="s">
        <v>174</v>
      </c>
      <c r="C32" s="212" t="s">
        <v>179</v>
      </c>
    </row>
    <row r="33" spans="1:13">
      <c r="C33" s="212" t="s">
        <v>191</v>
      </c>
    </row>
    <row r="35" spans="1:13">
      <c r="A35" s="212" t="s">
        <v>155</v>
      </c>
    </row>
    <row r="37" spans="1:13">
      <c r="B37" s="212" t="s">
        <v>171</v>
      </c>
      <c r="C37" s="396" t="s">
        <v>169</v>
      </c>
      <c r="D37" s="396"/>
      <c r="E37" s="396"/>
      <c r="F37" s="396"/>
      <c r="G37" s="396"/>
      <c r="H37" s="396"/>
      <c r="I37" s="396"/>
      <c r="J37" s="396"/>
      <c r="K37" s="396"/>
      <c r="L37" s="396"/>
      <c r="M37" s="396"/>
    </row>
    <row r="38" spans="1:13">
      <c r="C38" s="396"/>
      <c r="D38" s="396"/>
      <c r="E38" s="396"/>
      <c r="F38" s="396"/>
      <c r="G38" s="396"/>
      <c r="H38" s="396"/>
      <c r="I38" s="396"/>
      <c r="J38" s="396"/>
      <c r="K38" s="396"/>
      <c r="L38" s="396"/>
      <c r="M38" s="396"/>
    </row>
    <row r="40" spans="1:13">
      <c r="B40" s="212" t="s">
        <v>172</v>
      </c>
      <c r="C40" s="396" t="s">
        <v>156</v>
      </c>
      <c r="D40" s="396"/>
      <c r="E40" s="396"/>
      <c r="F40" s="396"/>
      <c r="G40" s="396"/>
      <c r="H40" s="396"/>
      <c r="I40" s="396"/>
      <c r="J40" s="396"/>
      <c r="K40" s="396"/>
      <c r="L40" s="396"/>
      <c r="M40" s="396"/>
    </row>
    <row r="41" spans="1:13">
      <c r="C41" s="396"/>
      <c r="D41" s="396"/>
      <c r="E41" s="396"/>
      <c r="F41" s="396"/>
      <c r="G41" s="396"/>
      <c r="H41" s="396"/>
      <c r="I41" s="396"/>
      <c r="J41" s="396"/>
      <c r="K41" s="396"/>
      <c r="L41" s="396"/>
      <c r="M41" s="396"/>
    </row>
    <row r="42" spans="1:13">
      <c r="C42" s="396"/>
      <c r="D42" s="396"/>
      <c r="E42" s="396"/>
      <c r="F42" s="396"/>
      <c r="G42" s="396"/>
      <c r="H42" s="396"/>
      <c r="I42" s="396"/>
      <c r="J42" s="396"/>
      <c r="K42" s="396"/>
      <c r="L42" s="396"/>
      <c r="M42" s="396"/>
    </row>
    <row r="43" spans="1:13">
      <c r="C43" s="396"/>
      <c r="D43" s="396"/>
      <c r="E43" s="396"/>
      <c r="F43" s="396"/>
      <c r="G43" s="396"/>
      <c r="H43" s="396"/>
      <c r="I43" s="396"/>
      <c r="J43" s="396"/>
      <c r="K43" s="396"/>
      <c r="L43" s="396"/>
      <c r="M43" s="396"/>
    </row>
    <row r="45" spans="1:13">
      <c r="B45" s="212" t="s">
        <v>173</v>
      </c>
      <c r="C45" s="396" t="s">
        <v>157</v>
      </c>
      <c r="D45" s="396"/>
      <c r="E45" s="396"/>
      <c r="F45" s="396"/>
      <c r="G45" s="396"/>
      <c r="H45" s="396"/>
      <c r="I45" s="396"/>
      <c r="J45" s="396"/>
      <c r="K45" s="396"/>
      <c r="L45" s="396"/>
      <c r="M45" s="396"/>
    </row>
    <row r="46" spans="1:13">
      <c r="C46" s="396"/>
      <c r="D46" s="396"/>
      <c r="E46" s="396"/>
      <c r="F46" s="396"/>
      <c r="G46" s="396"/>
      <c r="H46" s="396"/>
      <c r="I46" s="396"/>
      <c r="J46" s="396"/>
      <c r="K46" s="396"/>
      <c r="L46" s="396"/>
      <c r="M46" s="396"/>
    </row>
    <row r="47" spans="1:13">
      <c r="C47" s="397"/>
      <c r="D47" s="397"/>
      <c r="E47" s="397"/>
      <c r="F47" s="397"/>
      <c r="G47" s="397"/>
      <c r="H47" s="397"/>
      <c r="I47" s="397"/>
      <c r="J47" s="397"/>
      <c r="K47" s="397"/>
      <c r="L47" s="397"/>
      <c r="M47" s="397"/>
    </row>
    <row r="49" spans="1:13">
      <c r="B49" s="212" t="s">
        <v>174</v>
      </c>
      <c r="C49" s="396" t="s">
        <v>158</v>
      </c>
      <c r="D49" s="396"/>
      <c r="E49" s="396"/>
      <c r="F49" s="396"/>
      <c r="G49" s="396"/>
      <c r="H49" s="396"/>
      <c r="I49" s="396"/>
      <c r="J49" s="396"/>
      <c r="K49" s="396"/>
      <c r="L49" s="396"/>
      <c r="M49" s="396"/>
    </row>
    <row r="50" spans="1:13">
      <c r="C50" s="396"/>
      <c r="D50" s="396"/>
      <c r="E50" s="396"/>
      <c r="F50" s="396"/>
      <c r="G50" s="396"/>
      <c r="H50" s="396"/>
      <c r="I50" s="396"/>
      <c r="J50" s="396"/>
      <c r="K50" s="396"/>
      <c r="L50" s="396"/>
      <c r="M50" s="396"/>
    </row>
    <row r="52" spans="1:13">
      <c r="B52" s="212" t="s">
        <v>175</v>
      </c>
      <c r="C52" s="396" t="s">
        <v>159</v>
      </c>
      <c r="D52" s="396"/>
      <c r="E52" s="396"/>
      <c r="F52" s="396"/>
      <c r="G52" s="396"/>
      <c r="H52" s="396"/>
      <c r="I52" s="396"/>
      <c r="J52" s="396"/>
      <c r="K52" s="396"/>
      <c r="L52" s="396"/>
      <c r="M52" s="396"/>
    </row>
    <row r="53" spans="1:13">
      <c r="C53" s="396"/>
      <c r="D53" s="396"/>
      <c r="E53" s="396"/>
      <c r="F53" s="396"/>
      <c r="G53" s="396"/>
      <c r="H53" s="396"/>
      <c r="I53" s="396"/>
      <c r="J53" s="396"/>
      <c r="K53" s="396"/>
      <c r="L53" s="396"/>
      <c r="M53" s="396"/>
    </row>
    <row r="55" spans="1:13">
      <c r="B55" s="212" t="s">
        <v>176</v>
      </c>
      <c r="C55" s="396" t="s">
        <v>203</v>
      </c>
      <c r="D55" s="396"/>
      <c r="E55" s="396"/>
      <c r="F55" s="396"/>
      <c r="G55" s="396"/>
      <c r="H55" s="396"/>
      <c r="I55" s="396"/>
      <c r="J55" s="396"/>
      <c r="K55" s="396"/>
      <c r="L55" s="396"/>
      <c r="M55" s="396"/>
    </row>
    <row r="56" spans="1:13">
      <c r="C56" s="396"/>
      <c r="D56" s="396"/>
      <c r="E56" s="396"/>
      <c r="F56" s="396"/>
      <c r="G56" s="396"/>
      <c r="H56" s="396"/>
      <c r="I56" s="396"/>
      <c r="J56" s="396"/>
      <c r="K56" s="396"/>
      <c r="L56" s="396"/>
      <c r="M56" s="396"/>
    </row>
    <row r="57" spans="1:13">
      <c r="C57" s="397"/>
      <c r="D57" s="397"/>
      <c r="E57" s="397"/>
      <c r="F57" s="397"/>
      <c r="G57" s="397"/>
      <c r="H57" s="397"/>
      <c r="I57" s="397"/>
      <c r="J57" s="397"/>
      <c r="K57" s="397"/>
      <c r="L57" s="397"/>
      <c r="M57" s="397"/>
    </row>
    <row r="59" spans="1:13">
      <c r="A59" s="212" t="s">
        <v>160</v>
      </c>
    </row>
    <row r="61" spans="1:13">
      <c r="B61" s="212" t="s">
        <v>171</v>
      </c>
      <c r="C61" s="396" t="s">
        <v>161</v>
      </c>
      <c r="D61" s="396"/>
      <c r="E61" s="396"/>
      <c r="F61" s="396"/>
      <c r="G61" s="396"/>
      <c r="H61" s="396"/>
      <c r="I61" s="396"/>
      <c r="J61" s="396"/>
      <c r="K61" s="396"/>
      <c r="L61" s="396"/>
      <c r="M61" s="396"/>
    </row>
    <row r="62" spans="1:13">
      <c r="C62" s="396"/>
      <c r="D62" s="396"/>
      <c r="E62" s="396"/>
      <c r="F62" s="396"/>
      <c r="G62" s="396"/>
      <c r="H62" s="396"/>
      <c r="I62" s="396"/>
      <c r="J62" s="396"/>
      <c r="K62" s="396"/>
      <c r="L62" s="396"/>
      <c r="M62" s="396"/>
    </row>
    <row r="64" spans="1:13">
      <c r="B64" s="212" t="s">
        <v>172</v>
      </c>
      <c r="C64" s="396" t="s">
        <v>162</v>
      </c>
      <c r="D64" s="396"/>
      <c r="E64" s="396"/>
      <c r="F64" s="396"/>
      <c r="G64" s="396"/>
      <c r="H64" s="396"/>
      <c r="I64" s="396"/>
      <c r="J64" s="396"/>
      <c r="K64" s="396"/>
      <c r="L64" s="396"/>
      <c r="M64" s="396"/>
    </row>
    <row r="65" spans="2:13">
      <c r="C65" s="396"/>
      <c r="D65" s="396"/>
      <c r="E65" s="396"/>
      <c r="F65" s="396"/>
      <c r="G65" s="396"/>
      <c r="H65" s="396"/>
      <c r="I65" s="396"/>
      <c r="J65" s="396"/>
      <c r="K65" s="396"/>
      <c r="L65" s="396"/>
      <c r="M65" s="396"/>
    </row>
    <row r="67" spans="2:13">
      <c r="B67" s="212" t="s">
        <v>173</v>
      </c>
      <c r="C67" s="212" t="s">
        <v>163</v>
      </c>
    </row>
    <row r="69" spans="2:13">
      <c r="B69" s="212" t="s">
        <v>174</v>
      </c>
      <c r="C69" s="212" t="s">
        <v>170</v>
      </c>
    </row>
    <row r="70" spans="2:13" ht="13.8" thickBot="1"/>
    <row r="71" spans="2:13" ht="6" customHeight="1" thickTop="1">
      <c r="B71" s="215"/>
      <c r="C71" s="216"/>
      <c r="D71" s="216"/>
      <c r="E71" s="216"/>
      <c r="F71" s="216"/>
      <c r="G71" s="216"/>
      <c r="H71" s="217"/>
    </row>
    <row r="72" spans="2:13">
      <c r="B72" s="218"/>
      <c r="C72" s="219" t="s">
        <v>166</v>
      </c>
      <c r="D72" s="219"/>
      <c r="E72" s="219"/>
      <c r="F72" s="219"/>
      <c r="G72" s="219"/>
      <c r="H72" s="220"/>
    </row>
    <row r="73" spans="2:13">
      <c r="B73" s="218"/>
      <c r="C73" s="219" t="s">
        <v>164</v>
      </c>
      <c r="D73" s="219"/>
      <c r="E73" s="219"/>
      <c r="F73" s="219"/>
      <c r="G73" s="219"/>
      <c r="H73" s="220"/>
    </row>
    <row r="74" spans="2:13">
      <c r="B74" s="218"/>
      <c r="C74" s="219" t="s">
        <v>202</v>
      </c>
      <c r="D74" s="219"/>
      <c r="E74" s="219"/>
      <c r="F74" s="219"/>
      <c r="G74" s="219"/>
      <c r="H74" s="220"/>
    </row>
    <row r="75" spans="2:13">
      <c r="B75" s="218"/>
      <c r="C75" s="219" t="s">
        <v>165</v>
      </c>
      <c r="D75" s="219"/>
      <c r="E75" s="219"/>
      <c r="F75" s="219"/>
      <c r="G75" s="219"/>
      <c r="H75" s="220"/>
    </row>
    <row r="76" spans="2:13" ht="6" customHeight="1" thickBot="1">
      <c r="B76" s="221"/>
      <c r="C76" s="222"/>
      <c r="D76" s="222"/>
      <c r="E76" s="222"/>
      <c r="F76" s="222"/>
      <c r="G76" s="222"/>
      <c r="H76" s="223"/>
    </row>
    <row r="77" spans="2:13" ht="13.8" thickTop="1"/>
  </sheetData>
  <mergeCells count="13">
    <mergeCell ref="B5:M11"/>
    <mergeCell ref="C45:M47"/>
    <mergeCell ref="C64:M65"/>
    <mergeCell ref="C15:M19"/>
    <mergeCell ref="C37:M38"/>
    <mergeCell ref="C52:M53"/>
    <mergeCell ref="C55:M57"/>
    <mergeCell ref="C24:M25"/>
    <mergeCell ref="C29:M30"/>
    <mergeCell ref="C40:M43"/>
    <mergeCell ref="C49:M50"/>
    <mergeCell ref="D21:M22"/>
    <mergeCell ref="C61:M62"/>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showGridLines="0" topLeftCell="B1" zoomScaleNormal="100" workbookViewId="0">
      <selection activeCell="F8" sqref="F8"/>
    </sheetView>
  </sheetViews>
  <sheetFormatPr defaultRowHeight="10.8"/>
  <cols>
    <col min="1" max="1" width="4" customWidth="1"/>
    <col min="2" max="2" width="5.875" style="61" customWidth="1"/>
    <col min="3" max="5" width="18.875" customWidth="1"/>
    <col min="6" max="6" width="16.875" bestFit="1" customWidth="1"/>
    <col min="10" max="10" width="1.5" customWidth="1"/>
  </cols>
  <sheetData>
    <row r="1" spans="1:10" ht="15" customHeight="1">
      <c r="A1" s="208" t="s">
        <v>148</v>
      </c>
    </row>
    <row r="2" spans="1:10" ht="15" customHeight="1"/>
    <row r="3" spans="1:10" ht="27" customHeight="1">
      <c r="B3" s="398" t="s">
        <v>147</v>
      </c>
      <c r="C3" s="399"/>
      <c r="D3" s="400" t="s">
        <v>87</v>
      </c>
      <c r="E3" s="401"/>
      <c r="F3" s="401"/>
      <c r="G3" s="401"/>
      <c r="H3" s="401"/>
      <c r="I3" s="402"/>
    </row>
    <row r="4" spans="1:10" ht="9" customHeight="1">
      <c r="B4" s="224"/>
      <c r="C4" s="224"/>
      <c r="D4" s="82"/>
      <c r="E4" s="82"/>
      <c r="F4" s="82"/>
      <c r="G4" s="82"/>
      <c r="H4" s="82"/>
      <c r="I4" s="82"/>
      <c r="J4" s="82"/>
    </row>
    <row r="5" spans="1:10" ht="7.5" customHeight="1">
      <c r="B5" s="224"/>
      <c r="C5" s="224"/>
      <c r="D5" s="82"/>
      <c r="E5" s="82"/>
      <c r="F5" s="82"/>
      <c r="G5" s="82"/>
      <c r="H5" s="82"/>
      <c r="I5" s="82"/>
      <c r="J5" s="82"/>
    </row>
    <row r="6" spans="1:10" ht="15" customHeight="1">
      <c r="B6" s="259" t="s">
        <v>151</v>
      </c>
      <c r="C6" s="238" t="s">
        <v>192</v>
      </c>
      <c r="D6" s="76" t="s">
        <v>200</v>
      </c>
      <c r="E6" s="358" t="s">
        <v>195</v>
      </c>
      <c r="F6" t="s">
        <v>201</v>
      </c>
    </row>
    <row r="7" spans="1:10" ht="7.5" customHeight="1">
      <c r="C7" s="238"/>
      <c r="D7" s="76"/>
      <c r="E7" s="129"/>
    </row>
    <row r="8" spans="1:10">
      <c r="B8" s="59"/>
      <c r="C8" s="261" t="s">
        <v>184</v>
      </c>
      <c r="D8" s="262"/>
      <c r="E8" s="77" t="s">
        <v>75</v>
      </c>
    </row>
    <row r="9" spans="1:10" ht="15" customHeight="1">
      <c r="B9" s="263">
        <v>11</v>
      </c>
      <c r="C9" s="261" t="s">
        <v>219</v>
      </c>
      <c r="D9" s="261"/>
      <c r="E9" s="360"/>
    </row>
    <row r="10" spans="1:10" ht="15" customHeight="1">
      <c r="B10" s="253">
        <v>12</v>
      </c>
      <c r="C10" s="82" t="s">
        <v>220</v>
      </c>
      <c r="D10" s="82"/>
      <c r="E10" s="361"/>
    </row>
    <row r="11" spans="1:10" ht="15" customHeight="1">
      <c r="B11" s="253">
        <v>13</v>
      </c>
      <c r="C11" s="82" t="s">
        <v>221</v>
      </c>
      <c r="D11" s="82"/>
      <c r="E11" s="361"/>
    </row>
    <row r="12" spans="1:10" ht="15" customHeight="1">
      <c r="B12" s="253">
        <v>15</v>
      </c>
      <c r="C12" s="82" t="s">
        <v>0</v>
      </c>
      <c r="D12" s="82"/>
      <c r="E12" s="361"/>
    </row>
    <row r="13" spans="1:10" ht="15" customHeight="1">
      <c r="B13" s="254">
        <v>17</v>
      </c>
      <c r="C13" s="255" t="s">
        <v>1</v>
      </c>
      <c r="D13" s="264"/>
      <c r="E13" s="361"/>
    </row>
    <row r="14" spans="1:10" ht="15" customHeight="1">
      <c r="B14" s="253">
        <v>61</v>
      </c>
      <c r="C14" s="82" t="s">
        <v>222</v>
      </c>
      <c r="D14" s="82"/>
      <c r="E14" s="362"/>
    </row>
    <row r="15" spans="1:10" ht="15" customHeight="1">
      <c r="B15" s="253">
        <v>62</v>
      </c>
      <c r="C15" s="82" t="s">
        <v>223</v>
      </c>
      <c r="D15" s="82"/>
      <c r="E15" s="361"/>
    </row>
    <row r="16" spans="1:10" ht="15" customHeight="1">
      <c r="B16" s="253">
        <v>111</v>
      </c>
      <c r="C16" s="82" t="s">
        <v>224</v>
      </c>
      <c r="D16" s="82"/>
      <c r="E16" s="361"/>
    </row>
    <row r="17" spans="2:5" ht="15" customHeight="1">
      <c r="B17" s="253">
        <v>112</v>
      </c>
      <c r="C17" s="82" t="s">
        <v>225</v>
      </c>
      <c r="D17" s="82"/>
      <c r="E17" s="361"/>
    </row>
    <row r="18" spans="2:5" ht="15" customHeight="1">
      <c r="B18" s="254">
        <v>113</v>
      </c>
      <c r="C18" s="255" t="s">
        <v>226</v>
      </c>
      <c r="D18" s="82"/>
      <c r="E18" s="361"/>
    </row>
    <row r="19" spans="2:5" ht="15" customHeight="1">
      <c r="B19" s="253">
        <v>114</v>
      </c>
      <c r="C19" s="82" t="s">
        <v>227</v>
      </c>
      <c r="D19" s="265"/>
      <c r="E19" s="362"/>
    </row>
    <row r="20" spans="2:5" ht="15" customHeight="1">
      <c r="B20" s="253">
        <v>151</v>
      </c>
      <c r="C20" s="82" t="s">
        <v>228</v>
      </c>
      <c r="D20" s="82"/>
      <c r="E20" s="361"/>
    </row>
    <row r="21" spans="2:5" ht="15" customHeight="1">
      <c r="B21" s="253">
        <v>152</v>
      </c>
      <c r="C21" s="82" t="s">
        <v>229</v>
      </c>
      <c r="D21" s="82"/>
      <c r="E21" s="361"/>
    </row>
    <row r="22" spans="2:5" ht="15" customHeight="1">
      <c r="B22" s="253">
        <v>161</v>
      </c>
      <c r="C22" s="82" t="s">
        <v>230</v>
      </c>
      <c r="D22" s="82"/>
      <c r="E22" s="361"/>
    </row>
    <row r="23" spans="2:5" ht="15" customHeight="1">
      <c r="B23" s="254">
        <v>162</v>
      </c>
      <c r="C23" s="255" t="s">
        <v>231</v>
      </c>
      <c r="D23" s="264"/>
      <c r="E23" s="361"/>
    </row>
    <row r="24" spans="2:5" ht="15" customHeight="1">
      <c r="B24" s="253">
        <v>163</v>
      </c>
      <c r="C24" s="82" t="s">
        <v>232</v>
      </c>
      <c r="D24" s="82"/>
      <c r="E24" s="362"/>
    </row>
    <row r="25" spans="2:5" ht="15" customHeight="1">
      <c r="B25" s="253">
        <v>164</v>
      </c>
      <c r="C25" s="82" t="s">
        <v>233</v>
      </c>
      <c r="D25" s="82"/>
      <c r="E25" s="361"/>
    </row>
    <row r="26" spans="2:5" ht="15" customHeight="1">
      <c r="B26" s="253">
        <v>191</v>
      </c>
      <c r="C26" s="82" t="s">
        <v>234</v>
      </c>
      <c r="D26" s="82"/>
      <c r="E26" s="361"/>
    </row>
    <row r="27" spans="2:5" ht="15" customHeight="1">
      <c r="B27" s="253">
        <v>201</v>
      </c>
      <c r="C27" s="82" t="s">
        <v>235</v>
      </c>
      <c r="D27" s="82"/>
      <c r="E27" s="361"/>
    </row>
    <row r="28" spans="2:5" ht="15" customHeight="1">
      <c r="B28" s="254">
        <v>202</v>
      </c>
      <c r="C28" s="255" t="s">
        <v>236</v>
      </c>
      <c r="D28" s="82"/>
      <c r="E28" s="361"/>
    </row>
    <row r="29" spans="2:5" ht="15" customHeight="1">
      <c r="B29" s="253">
        <v>203</v>
      </c>
      <c r="C29" s="82" t="s">
        <v>237</v>
      </c>
      <c r="D29" s="265"/>
      <c r="E29" s="362"/>
    </row>
    <row r="30" spans="2:5" ht="15" customHeight="1">
      <c r="B30" s="253">
        <v>204</v>
      </c>
      <c r="C30" s="260" t="s">
        <v>238</v>
      </c>
      <c r="D30" s="82"/>
      <c r="E30" s="361"/>
    </row>
    <row r="31" spans="2:5" ht="15" customHeight="1">
      <c r="B31" s="253">
        <v>205</v>
      </c>
      <c r="C31" s="82" t="s">
        <v>239</v>
      </c>
      <c r="D31" s="82"/>
      <c r="E31" s="361"/>
    </row>
    <row r="32" spans="2:5" ht="15" customHeight="1">
      <c r="B32" s="253">
        <v>206</v>
      </c>
      <c r="C32" s="82" t="s">
        <v>240</v>
      </c>
      <c r="D32" s="82"/>
      <c r="E32" s="361"/>
    </row>
    <row r="33" spans="2:5" ht="15" customHeight="1">
      <c r="B33" s="254">
        <v>207</v>
      </c>
      <c r="C33" s="255" t="s">
        <v>241</v>
      </c>
      <c r="D33" s="82"/>
      <c r="E33" s="361"/>
    </row>
    <row r="34" spans="2:5" ht="15" customHeight="1">
      <c r="B34" s="253">
        <v>208</v>
      </c>
      <c r="C34" s="82" t="s">
        <v>242</v>
      </c>
      <c r="D34" s="265"/>
      <c r="E34" s="362"/>
    </row>
    <row r="35" spans="2:5" ht="15" customHeight="1">
      <c r="B35" s="253">
        <v>211</v>
      </c>
      <c r="C35" s="82" t="s">
        <v>243</v>
      </c>
      <c r="D35" s="82"/>
      <c r="E35" s="361"/>
    </row>
    <row r="36" spans="2:5" ht="15" customHeight="1">
      <c r="B36" s="253">
        <v>212</v>
      </c>
      <c r="C36" s="82" t="s">
        <v>244</v>
      </c>
      <c r="D36" s="82"/>
      <c r="E36" s="361"/>
    </row>
    <row r="37" spans="2:5" ht="15" customHeight="1">
      <c r="B37" s="253">
        <v>221</v>
      </c>
      <c r="C37" s="82" t="s">
        <v>245</v>
      </c>
      <c r="D37" s="82"/>
      <c r="E37" s="361"/>
    </row>
    <row r="38" spans="2:5" ht="15" customHeight="1">
      <c r="B38" s="254">
        <v>222</v>
      </c>
      <c r="C38" s="255" t="s">
        <v>246</v>
      </c>
      <c r="D38" s="82"/>
      <c r="E38" s="361"/>
    </row>
    <row r="39" spans="2:5" ht="15" customHeight="1">
      <c r="B39" s="253">
        <v>231</v>
      </c>
      <c r="C39" s="82" t="s">
        <v>247</v>
      </c>
      <c r="D39" s="265"/>
      <c r="E39" s="362"/>
    </row>
    <row r="40" spans="2:5" ht="15" customHeight="1">
      <c r="B40" s="253">
        <v>251</v>
      </c>
      <c r="C40" s="82" t="s">
        <v>248</v>
      </c>
      <c r="D40" s="82"/>
      <c r="E40" s="361"/>
    </row>
    <row r="41" spans="2:5" ht="15" customHeight="1">
      <c r="B41" s="253">
        <v>252</v>
      </c>
      <c r="C41" s="82" t="s">
        <v>249</v>
      </c>
      <c r="D41" s="82"/>
      <c r="E41" s="361"/>
    </row>
    <row r="42" spans="2:5" ht="15" customHeight="1">
      <c r="B42" s="253">
        <v>253</v>
      </c>
      <c r="C42" s="82" t="s">
        <v>250</v>
      </c>
      <c r="D42" s="82"/>
      <c r="E42" s="361"/>
    </row>
    <row r="43" spans="2:5" ht="15" customHeight="1">
      <c r="B43" s="254">
        <v>259</v>
      </c>
      <c r="C43" s="255" t="s">
        <v>251</v>
      </c>
      <c r="D43" s="82"/>
      <c r="E43" s="361"/>
    </row>
    <row r="44" spans="2:5" ht="15" customHeight="1">
      <c r="B44" s="253">
        <v>261</v>
      </c>
      <c r="C44" s="82" t="s">
        <v>252</v>
      </c>
      <c r="D44" s="265"/>
      <c r="E44" s="362"/>
    </row>
    <row r="45" spans="2:5" ht="15" customHeight="1">
      <c r="B45" s="253">
        <v>263</v>
      </c>
      <c r="C45" s="82" t="s">
        <v>253</v>
      </c>
      <c r="D45" s="82"/>
      <c r="E45" s="361"/>
    </row>
    <row r="46" spans="2:5" ht="15" customHeight="1">
      <c r="B46" s="253">
        <v>269</v>
      </c>
      <c r="C46" s="82" t="s">
        <v>254</v>
      </c>
      <c r="D46" s="82"/>
      <c r="E46" s="361"/>
    </row>
    <row r="47" spans="2:5" ht="15" customHeight="1">
      <c r="B47" s="253">
        <v>271</v>
      </c>
      <c r="C47" s="82" t="s">
        <v>255</v>
      </c>
      <c r="D47" s="82"/>
      <c r="E47" s="361"/>
    </row>
    <row r="48" spans="2:5" ht="15" customHeight="1">
      <c r="B48" s="254">
        <v>272</v>
      </c>
      <c r="C48" s="255" t="s">
        <v>256</v>
      </c>
      <c r="D48" s="264"/>
      <c r="E48" s="363"/>
    </row>
    <row r="49" spans="2:5" ht="15" customHeight="1">
      <c r="B49" s="253">
        <v>281</v>
      </c>
      <c r="C49" s="82" t="s">
        <v>257</v>
      </c>
      <c r="D49" s="82"/>
      <c r="E49" s="361"/>
    </row>
    <row r="50" spans="2:5" ht="15" customHeight="1">
      <c r="B50" s="253">
        <v>289</v>
      </c>
      <c r="C50" s="82" t="s">
        <v>258</v>
      </c>
      <c r="D50" s="82"/>
      <c r="E50" s="361"/>
    </row>
    <row r="51" spans="2:5" ht="15" customHeight="1">
      <c r="B51" s="253">
        <v>291</v>
      </c>
      <c r="C51" s="82" t="s">
        <v>259</v>
      </c>
      <c r="D51" s="82"/>
      <c r="E51" s="361"/>
    </row>
    <row r="52" spans="2:5" ht="15" customHeight="1">
      <c r="B52" s="253">
        <v>301</v>
      </c>
      <c r="C52" s="82" t="s">
        <v>260</v>
      </c>
      <c r="D52" s="82"/>
      <c r="E52" s="361"/>
    </row>
    <row r="53" spans="2:5" ht="15" customHeight="1">
      <c r="B53" s="254">
        <v>311</v>
      </c>
      <c r="C53" s="255" t="s">
        <v>261</v>
      </c>
      <c r="D53" s="82"/>
      <c r="E53" s="361"/>
    </row>
    <row r="54" spans="2:5" ht="15" customHeight="1">
      <c r="B54" s="253">
        <v>321</v>
      </c>
      <c r="C54" s="266" t="s">
        <v>262</v>
      </c>
      <c r="D54" s="265"/>
      <c r="E54" s="362"/>
    </row>
    <row r="55" spans="2:5" ht="15" customHeight="1">
      <c r="B55" s="253">
        <v>329</v>
      </c>
      <c r="C55" s="82" t="s">
        <v>263</v>
      </c>
      <c r="D55" s="82"/>
      <c r="E55" s="361"/>
    </row>
    <row r="56" spans="2:5" ht="15" customHeight="1">
      <c r="B56" s="253">
        <v>331</v>
      </c>
      <c r="C56" s="82" t="s">
        <v>264</v>
      </c>
      <c r="D56" s="82"/>
      <c r="E56" s="361"/>
    </row>
    <row r="57" spans="2:5" ht="15" customHeight="1">
      <c r="B57" s="253">
        <v>332</v>
      </c>
      <c r="C57" s="82" t="s">
        <v>265</v>
      </c>
      <c r="D57" s="82"/>
      <c r="E57" s="361"/>
    </row>
    <row r="58" spans="2:5" ht="15" customHeight="1">
      <c r="B58" s="254">
        <v>333</v>
      </c>
      <c r="C58" s="255" t="s">
        <v>266</v>
      </c>
      <c r="D58" s="82"/>
      <c r="E58" s="361"/>
    </row>
    <row r="59" spans="2:5" ht="15" customHeight="1">
      <c r="B59" s="253">
        <v>339</v>
      </c>
      <c r="C59" s="82" t="s">
        <v>267</v>
      </c>
      <c r="D59" s="265"/>
      <c r="E59" s="362"/>
    </row>
    <row r="60" spans="2:5" ht="15" customHeight="1">
      <c r="B60" s="253">
        <v>341</v>
      </c>
      <c r="C60" s="82" t="s">
        <v>268</v>
      </c>
      <c r="D60" s="82"/>
      <c r="E60" s="361"/>
    </row>
    <row r="61" spans="2:5" ht="15" customHeight="1">
      <c r="B61" s="253">
        <v>342</v>
      </c>
      <c r="C61" s="82" t="s">
        <v>269</v>
      </c>
      <c r="D61" s="82"/>
      <c r="E61" s="361"/>
    </row>
    <row r="62" spans="2:5" ht="15" customHeight="1">
      <c r="B62" s="253">
        <v>351</v>
      </c>
      <c r="C62" s="82" t="s">
        <v>270</v>
      </c>
      <c r="D62" s="82"/>
      <c r="E62" s="361"/>
    </row>
    <row r="63" spans="2:5" ht="15" customHeight="1">
      <c r="B63" s="254">
        <v>354</v>
      </c>
      <c r="C63" s="255" t="s">
        <v>271</v>
      </c>
      <c r="D63" s="82"/>
      <c r="E63" s="361"/>
    </row>
    <row r="64" spans="2:5" ht="15" customHeight="1">
      <c r="B64" s="253">
        <v>359</v>
      </c>
      <c r="C64" s="82" t="s">
        <v>272</v>
      </c>
      <c r="D64" s="265"/>
      <c r="E64" s="362"/>
    </row>
    <row r="65" spans="2:5" ht="15" customHeight="1">
      <c r="B65" s="253">
        <v>391</v>
      </c>
      <c r="C65" s="82" t="s">
        <v>2</v>
      </c>
      <c r="D65" s="82"/>
      <c r="E65" s="361"/>
    </row>
    <row r="66" spans="2:5" ht="15" customHeight="1">
      <c r="B66" s="253">
        <v>392</v>
      </c>
      <c r="C66" s="82" t="s">
        <v>273</v>
      </c>
      <c r="D66" s="82"/>
      <c r="E66" s="361"/>
    </row>
    <row r="67" spans="2:5" ht="15" customHeight="1">
      <c r="B67" s="253">
        <v>411</v>
      </c>
      <c r="C67" s="82" t="s">
        <v>274</v>
      </c>
      <c r="D67" s="82"/>
      <c r="E67" s="361"/>
    </row>
    <row r="68" spans="2:5" ht="15" customHeight="1">
      <c r="B68" s="254">
        <v>412</v>
      </c>
      <c r="C68" s="255" t="s">
        <v>275</v>
      </c>
      <c r="D68" s="264"/>
      <c r="E68" s="361"/>
    </row>
    <row r="69" spans="2:5" ht="15" customHeight="1">
      <c r="B69" s="253">
        <v>413</v>
      </c>
      <c r="C69" s="82" t="s">
        <v>276</v>
      </c>
      <c r="D69" s="82"/>
      <c r="E69" s="362"/>
    </row>
    <row r="70" spans="2:5" ht="15" customHeight="1">
      <c r="B70" s="253">
        <v>419</v>
      </c>
      <c r="C70" s="82" t="s">
        <v>277</v>
      </c>
      <c r="D70" s="82"/>
      <c r="E70" s="361"/>
    </row>
    <row r="71" spans="2:5" ht="15" customHeight="1">
      <c r="B71" s="253">
        <v>461</v>
      </c>
      <c r="C71" s="82" t="s">
        <v>278</v>
      </c>
      <c r="D71" s="82"/>
      <c r="E71" s="361"/>
    </row>
    <row r="72" spans="2:5" ht="15" customHeight="1">
      <c r="B72" s="253">
        <v>462</v>
      </c>
      <c r="C72" s="82" t="s">
        <v>279</v>
      </c>
      <c r="D72" s="82"/>
      <c r="E72" s="361"/>
    </row>
    <row r="73" spans="2:5" ht="15" customHeight="1">
      <c r="B73" s="254">
        <v>471</v>
      </c>
      <c r="C73" s="255" t="s">
        <v>204</v>
      </c>
      <c r="D73" s="264"/>
      <c r="E73" s="361"/>
    </row>
    <row r="74" spans="2:5" ht="15" customHeight="1">
      <c r="B74" s="253">
        <v>481</v>
      </c>
      <c r="C74" s="82" t="s">
        <v>205</v>
      </c>
      <c r="D74" s="82"/>
      <c r="E74" s="362"/>
    </row>
    <row r="75" spans="2:5" ht="15" customHeight="1">
      <c r="B75" s="253">
        <v>511</v>
      </c>
      <c r="C75" s="82" t="s">
        <v>3</v>
      </c>
      <c r="D75" s="82"/>
      <c r="E75" s="361"/>
    </row>
    <row r="76" spans="2:5" ht="15" customHeight="1">
      <c r="B76" s="253">
        <v>531</v>
      </c>
      <c r="C76" s="82" t="s">
        <v>4</v>
      </c>
      <c r="D76" s="82"/>
      <c r="E76" s="361"/>
    </row>
    <row r="77" spans="2:5" ht="15" customHeight="1">
      <c r="B77" s="253">
        <v>551</v>
      </c>
      <c r="C77" s="82" t="s">
        <v>280</v>
      </c>
      <c r="D77" s="82"/>
      <c r="E77" s="361"/>
    </row>
    <row r="78" spans="2:5" ht="15" customHeight="1">
      <c r="B78" s="254">
        <v>552</v>
      </c>
      <c r="C78" s="255" t="s">
        <v>281</v>
      </c>
      <c r="D78" s="255"/>
      <c r="E78" s="363"/>
    </row>
    <row r="79" spans="2:5" ht="15" customHeight="1">
      <c r="B79" s="253">
        <v>553</v>
      </c>
      <c r="C79" s="82" t="s">
        <v>282</v>
      </c>
      <c r="D79" s="82"/>
      <c r="E79" s="361"/>
    </row>
    <row r="80" spans="2:5" ht="15" customHeight="1">
      <c r="B80" s="253">
        <v>571</v>
      </c>
      <c r="C80" s="82" t="s">
        <v>283</v>
      </c>
      <c r="D80" s="82"/>
      <c r="E80" s="361"/>
    </row>
    <row r="81" spans="2:5" ht="15" customHeight="1">
      <c r="B81" s="253">
        <v>572</v>
      </c>
      <c r="C81" s="82" t="s">
        <v>284</v>
      </c>
      <c r="D81" s="82"/>
      <c r="E81" s="361"/>
    </row>
    <row r="82" spans="2:5" ht="15" customHeight="1">
      <c r="B82" s="253">
        <v>573</v>
      </c>
      <c r="C82" s="82" t="s">
        <v>285</v>
      </c>
      <c r="D82" s="82"/>
      <c r="E82" s="361"/>
    </row>
    <row r="83" spans="2:5" ht="15" customHeight="1">
      <c r="B83" s="254">
        <v>574</v>
      </c>
      <c r="C83" s="255" t="s">
        <v>286</v>
      </c>
      <c r="D83" s="255"/>
      <c r="E83" s="363"/>
    </row>
    <row r="84" spans="2:5" ht="15" customHeight="1">
      <c r="B84" s="253">
        <v>575</v>
      </c>
      <c r="C84" s="82" t="s">
        <v>287</v>
      </c>
      <c r="D84" s="82"/>
      <c r="E84" s="361"/>
    </row>
    <row r="85" spans="2:5" ht="15" customHeight="1">
      <c r="B85" s="253">
        <v>576</v>
      </c>
      <c r="C85" s="82" t="s">
        <v>288</v>
      </c>
      <c r="D85" s="82"/>
      <c r="E85" s="361"/>
    </row>
    <row r="86" spans="2:5" ht="15" customHeight="1">
      <c r="B86" s="253">
        <v>577</v>
      </c>
      <c r="C86" s="82" t="s">
        <v>289</v>
      </c>
      <c r="D86" s="82"/>
      <c r="E86" s="361"/>
    </row>
    <row r="87" spans="2:5" ht="15" customHeight="1">
      <c r="B87" s="253">
        <v>578</v>
      </c>
      <c r="C87" s="82" t="s">
        <v>290</v>
      </c>
      <c r="D87" s="82"/>
      <c r="E87" s="361"/>
    </row>
    <row r="88" spans="2:5" ht="15" customHeight="1">
      <c r="B88" s="254">
        <v>579</v>
      </c>
      <c r="C88" s="255" t="s">
        <v>291</v>
      </c>
      <c r="D88" s="255"/>
      <c r="E88" s="363"/>
    </row>
    <row r="89" spans="2:5" ht="15" customHeight="1">
      <c r="B89" s="253">
        <v>591</v>
      </c>
      <c r="C89" s="82" t="s">
        <v>292</v>
      </c>
      <c r="D89" s="82"/>
      <c r="E89" s="361"/>
    </row>
    <row r="90" spans="2:5" ht="15" customHeight="1">
      <c r="B90" s="253">
        <v>592</v>
      </c>
      <c r="C90" s="82" t="s">
        <v>293</v>
      </c>
      <c r="D90" s="82"/>
      <c r="E90" s="361"/>
    </row>
    <row r="91" spans="2:5" ht="15" customHeight="1">
      <c r="B91" s="253">
        <v>593</v>
      </c>
      <c r="C91" s="82" t="s">
        <v>294</v>
      </c>
      <c r="D91" s="82"/>
      <c r="E91" s="361"/>
    </row>
    <row r="92" spans="2:5" ht="15" customHeight="1">
      <c r="B92" s="253">
        <v>594</v>
      </c>
      <c r="C92" s="82" t="s">
        <v>295</v>
      </c>
      <c r="D92" s="82"/>
      <c r="E92" s="361"/>
    </row>
    <row r="93" spans="2:5" ht="15" customHeight="1">
      <c r="B93" s="254">
        <v>595</v>
      </c>
      <c r="C93" s="255" t="s">
        <v>296</v>
      </c>
      <c r="D93" s="264"/>
      <c r="E93" s="361"/>
    </row>
    <row r="94" spans="2:5" ht="15" customHeight="1">
      <c r="B94" s="253">
        <v>611</v>
      </c>
      <c r="C94" s="82" t="s">
        <v>5</v>
      </c>
      <c r="D94" s="82"/>
      <c r="E94" s="362"/>
    </row>
    <row r="95" spans="2:5" ht="15" customHeight="1">
      <c r="B95" s="253">
        <v>631</v>
      </c>
      <c r="C95" s="82" t="s">
        <v>297</v>
      </c>
      <c r="D95" s="82"/>
      <c r="E95" s="361"/>
    </row>
    <row r="96" spans="2:5" ht="15" customHeight="1">
      <c r="B96" s="253">
        <v>632</v>
      </c>
      <c r="C96" s="82" t="s">
        <v>298</v>
      </c>
      <c r="D96" s="82"/>
      <c r="E96" s="361"/>
    </row>
    <row r="97" spans="2:5" ht="15" customHeight="1">
      <c r="B97" s="253">
        <v>641</v>
      </c>
      <c r="C97" s="82" t="s">
        <v>299</v>
      </c>
      <c r="D97" s="82"/>
      <c r="E97" s="361"/>
    </row>
    <row r="98" spans="2:5" ht="15" customHeight="1">
      <c r="B98" s="254">
        <v>642</v>
      </c>
      <c r="C98" s="255" t="s">
        <v>300</v>
      </c>
      <c r="D98" s="82"/>
      <c r="E98" s="361"/>
    </row>
    <row r="99" spans="2:5" ht="15" customHeight="1">
      <c r="B99" s="253">
        <v>643</v>
      </c>
      <c r="C99" s="82" t="s">
        <v>301</v>
      </c>
      <c r="D99" s="265"/>
      <c r="E99" s="362"/>
    </row>
    <row r="100" spans="2:5" ht="15" customHeight="1">
      <c r="B100" s="253">
        <v>644</v>
      </c>
      <c r="C100" s="82" t="s">
        <v>302</v>
      </c>
      <c r="D100" s="82"/>
      <c r="E100" s="361"/>
    </row>
    <row r="101" spans="2:5" ht="15" customHeight="1">
      <c r="B101" s="253">
        <v>659</v>
      </c>
      <c r="C101" s="82" t="s">
        <v>303</v>
      </c>
      <c r="D101" s="82"/>
      <c r="E101" s="361"/>
    </row>
    <row r="102" spans="2:5" ht="15" customHeight="1">
      <c r="B102" s="253">
        <v>661</v>
      </c>
      <c r="C102" s="82" t="s">
        <v>304</v>
      </c>
      <c r="D102" s="82"/>
      <c r="E102" s="361"/>
    </row>
    <row r="103" spans="2:5" ht="15" customHeight="1">
      <c r="B103" s="254">
        <v>662</v>
      </c>
      <c r="C103" s="255" t="s">
        <v>305</v>
      </c>
      <c r="D103" s="82"/>
      <c r="E103" s="361"/>
    </row>
    <row r="104" spans="2:5" ht="15" customHeight="1">
      <c r="B104" s="253">
        <v>663</v>
      </c>
      <c r="C104" s="82" t="s">
        <v>306</v>
      </c>
      <c r="D104" s="265"/>
      <c r="E104" s="362"/>
    </row>
    <row r="105" spans="2:5" ht="15" customHeight="1">
      <c r="B105" s="253">
        <v>669</v>
      </c>
      <c r="C105" s="82" t="s">
        <v>307</v>
      </c>
      <c r="D105" s="82"/>
      <c r="E105" s="361"/>
    </row>
    <row r="106" spans="2:5" ht="15" customHeight="1">
      <c r="B106" s="253">
        <v>671</v>
      </c>
      <c r="C106" s="82" t="s">
        <v>308</v>
      </c>
      <c r="D106" s="82"/>
      <c r="E106" s="361"/>
    </row>
    <row r="107" spans="2:5" ht="15" customHeight="1">
      <c r="B107" s="253">
        <v>672</v>
      </c>
      <c r="C107" s="82" t="s">
        <v>309</v>
      </c>
      <c r="D107" s="82"/>
      <c r="E107" s="361"/>
    </row>
    <row r="108" spans="2:5" ht="15" customHeight="1">
      <c r="B108" s="254">
        <v>673</v>
      </c>
      <c r="C108" s="255" t="s">
        <v>310</v>
      </c>
      <c r="D108" s="264"/>
      <c r="E108" s="361"/>
    </row>
    <row r="109" spans="2:5" ht="15" customHeight="1">
      <c r="B109" s="253">
        <v>674</v>
      </c>
      <c r="C109" s="82" t="s">
        <v>311</v>
      </c>
      <c r="D109" s="82"/>
      <c r="E109" s="362"/>
    </row>
    <row r="110" spans="2:5" ht="15" customHeight="1">
      <c r="B110" s="253">
        <v>679</v>
      </c>
      <c r="C110" s="82" t="s">
        <v>312</v>
      </c>
      <c r="D110" s="82"/>
      <c r="E110" s="361"/>
    </row>
    <row r="111" spans="2:5" ht="15" customHeight="1">
      <c r="B111" s="253">
        <v>681</v>
      </c>
      <c r="C111" s="82" t="s">
        <v>6</v>
      </c>
      <c r="D111" s="82"/>
      <c r="E111" s="361"/>
    </row>
    <row r="112" spans="2:5" ht="15" customHeight="1">
      <c r="B112" s="256">
        <v>691</v>
      </c>
      <c r="C112" s="257" t="s">
        <v>7</v>
      </c>
      <c r="D112" s="257"/>
      <c r="E112" s="364"/>
    </row>
    <row r="113" spans="2:5" ht="15" customHeight="1">
      <c r="B113" s="60"/>
      <c r="C113" s="81" t="s">
        <v>71</v>
      </c>
      <c r="D113" s="48"/>
      <c r="E113" s="365">
        <f>SUM(E9:E112)</f>
        <v>0</v>
      </c>
    </row>
    <row r="114" spans="2:5" ht="15" customHeight="1"/>
    <row r="115" spans="2:5" ht="15" customHeight="1">
      <c r="B115" s="259" t="s">
        <v>151</v>
      </c>
      <c r="C115" t="s">
        <v>86</v>
      </c>
      <c r="D115" s="358" t="s">
        <v>85</v>
      </c>
      <c r="E115" t="s">
        <v>149</v>
      </c>
    </row>
    <row r="116" spans="2:5" ht="7.5" customHeight="1"/>
    <row r="117" spans="2:5" ht="15" customHeight="1">
      <c r="B117" s="236" t="s">
        <v>187</v>
      </c>
      <c r="C117" s="237" t="s">
        <v>85</v>
      </c>
      <c r="D117" t="s">
        <v>190</v>
      </c>
    </row>
    <row r="118" spans="2:5" ht="15" customHeight="1">
      <c r="B118" s="236" t="s">
        <v>187</v>
      </c>
      <c r="C118" s="237" t="s">
        <v>188</v>
      </c>
      <c r="D118" t="s">
        <v>189</v>
      </c>
    </row>
    <row r="119" spans="2:5" ht="15" customHeight="1"/>
    <row r="120" spans="2:5" ht="15" customHeight="1">
      <c r="B120" s="259" t="s">
        <v>151</v>
      </c>
      <c r="C120" s="78" t="s">
        <v>78</v>
      </c>
      <c r="D120" s="359">
        <v>0.60899999999999999</v>
      </c>
      <c r="E120" t="s">
        <v>150</v>
      </c>
    </row>
    <row r="121" spans="2:5" ht="7.5" customHeight="1"/>
    <row r="122" spans="2:5" ht="15">
      <c r="C122" s="250" t="s">
        <v>408</v>
      </c>
      <c r="D122" s="251"/>
      <c r="E122" s="250"/>
    </row>
    <row r="123" spans="2:5" ht="11.4">
      <c r="C123" s="350" t="s">
        <v>409</v>
      </c>
      <c r="D123" s="351">
        <v>0.59448381677630791</v>
      </c>
      <c r="E123" s="374"/>
    </row>
    <row r="124" spans="2:5" ht="11.4">
      <c r="C124" s="352" t="s">
        <v>410</v>
      </c>
      <c r="D124" s="353">
        <v>0.60650944944138663</v>
      </c>
      <c r="E124" s="375"/>
    </row>
    <row r="125" spans="2:5" ht="11.4">
      <c r="C125" s="352" t="s">
        <v>411</v>
      </c>
      <c r="D125" s="353">
        <v>0.61937359430043537</v>
      </c>
      <c r="E125" s="375"/>
    </row>
    <row r="126" spans="2:5" ht="11.4">
      <c r="C126" s="352" t="s">
        <v>412</v>
      </c>
      <c r="D126" s="353">
        <v>0.58125645742509391</v>
      </c>
      <c r="E126" s="375"/>
    </row>
    <row r="127" spans="2:5" ht="11.4">
      <c r="C127" s="352" t="s">
        <v>413</v>
      </c>
      <c r="D127" s="353">
        <v>0.64151078167665987</v>
      </c>
      <c r="E127" s="375"/>
    </row>
    <row r="128" spans="2:5" ht="11.4">
      <c r="C128" s="354" t="s">
        <v>326</v>
      </c>
      <c r="D128" s="355">
        <f>AVERAGE(D123:D127)</f>
        <v>0.60862681992397683</v>
      </c>
      <c r="E128" s="375"/>
    </row>
    <row r="129" spans="3:5" ht="11.4">
      <c r="C129" s="374"/>
      <c r="D129" s="376"/>
      <c r="E129" s="376"/>
    </row>
    <row r="130" spans="3:5">
      <c r="C130" s="239"/>
    </row>
    <row r="131" spans="3:5">
      <c r="C131" s="239"/>
    </row>
    <row r="132" spans="3:5">
      <c r="C132" s="239"/>
    </row>
  </sheetData>
  <mergeCells count="2">
    <mergeCell ref="B3:C3"/>
    <mergeCell ref="D3:I3"/>
  </mergeCells>
  <phoneticPr fontId="5"/>
  <dataValidations count="3">
    <dataValidation type="list" allowBlank="1" showInputMessage="1" showErrorMessage="1" sqref="D115">
      <formula1>$C$117:$C$118</formula1>
    </dataValidation>
    <dataValidation type="list" allowBlank="1" showInputMessage="1" showErrorMessage="1" sqref="E7">
      <formula1>$C$128:$C$132</formula1>
    </dataValidation>
    <dataValidation type="list" allowBlank="1" showInputMessage="1" showErrorMessage="1" sqref="E6">
      <formula1>"億円,百万円,万円,千円,円"</formula1>
    </dataValidation>
  </dataValidations>
  <printOptions horizontalCentered="1"/>
  <pageMargins left="0.70866141732283472" right="0.70866141732283472" top="0.74803149606299213" bottom="0.74803149606299213" header="0.31496062992125984" footer="0.31496062992125984"/>
  <pageSetup paperSize="9" scale="91" orientation="portrait" horizontalDpi="300" verticalDpi="300" r:id="rId1"/>
  <rowBreaks count="2" manualBreakCount="2">
    <brk id="56" max="9" man="1"/>
    <brk id="11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zoomScaleNormal="100" workbookViewId="0">
      <selection activeCell="D22" sqref="D22"/>
    </sheetView>
  </sheetViews>
  <sheetFormatPr defaultColWidth="9.375" defaultRowHeight="10.8"/>
  <cols>
    <col min="1" max="1" width="9.375" style="98"/>
    <col min="2" max="2" width="4.625" style="98" customWidth="1"/>
    <col min="3" max="3" width="23.375" style="98" customWidth="1"/>
    <col min="4" max="5" width="15.625" style="98" customWidth="1"/>
    <col min="6" max="6" width="15.625" style="98" bestFit="1" customWidth="1"/>
    <col min="7" max="8" width="9.375" style="98"/>
    <col min="9" max="9" width="3.5" style="98" customWidth="1"/>
    <col min="10" max="16384" width="9.375" style="98"/>
  </cols>
  <sheetData>
    <row r="1" spans="1:8" ht="18" customHeight="1">
      <c r="A1" s="211" t="s">
        <v>88</v>
      </c>
      <c r="B1" s="97"/>
      <c r="C1" s="97"/>
      <c r="D1" s="97"/>
      <c r="E1" s="97"/>
      <c r="F1" s="97"/>
      <c r="G1" s="97"/>
      <c r="H1" s="97"/>
    </row>
    <row r="2" spans="1:8" ht="18" customHeight="1">
      <c r="A2" s="97"/>
      <c r="B2" s="97"/>
      <c r="C2" s="97"/>
      <c r="D2" s="97"/>
      <c r="E2" s="97"/>
      <c r="F2" s="97"/>
      <c r="G2" s="97"/>
      <c r="H2" s="97"/>
    </row>
    <row r="3" spans="1:8" ht="18" customHeight="1">
      <c r="A3" s="101" t="s">
        <v>118</v>
      </c>
      <c r="B3" s="126"/>
      <c r="C3" s="126"/>
      <c r="D3" s="99"/>
      <c r="E3" s="99"/>
      <c r="F3" s="99"/>
      <c r="G3" s="100"/>
      <c r="H3" s="100"/>
    </row>
    <row r="4" spans="1:8" ht="24" customHeight="1">
      <c r="A4" s="97"/>
      <c r="B4" s="403" t="str">
        <f>+データ入力表!D3</f>
        <v>○○の需要増加による経済波及効果分析</v>
      </c>
      <c r="C4" s="403"/>
      <c r="D4" s="403"/>
      <c r="E4" s="403"/>
      <c r="F4" s="403"/>
      <c r="G4" s="403"/>
      <c r="H4" s="403"/>
    </row>
    <row r="5" spans="1:8" ht="18" customHeight="1">
      <c r="A5" s="97"/>
      <c r="B5" s="101"/>
      <c r="C5" s="101"/>
      <c r="D5" s="101"/>
      <c r="E5" s="101"/>
      <c r="F5" s="101"/>
      <c r="G5" s="101"/>
      <c r="H5" s="101"/>
    </row>
    <row r="6" spans="1:8" ht="18" customHeight="1">
      <c r="A6" s="101" t="s">
        <v>119</v>
      </c>
      <c r="B6" s="97"/>
      <c r="C6" s="101"/>
      <c r="D6" s="101"/>
      <c r="E6" s="101"/>
      <c r="F6" s="101"/>
      <c r="G6" s="97"/>
      <c r="H6" s="97"/>
    </row>
    <row r="7" spans="1:8" ht="36" customHeight="1">
      <c r="A7" s="97"/>
      <c r="B7" s="102"/>
      <c r="C7" s="127"/>
      <c r="D7" s="127"/>
      <c r="E7" s="127"/>
      <c r="F7" s="127"/>
      <c r="G7" s="127"/>
      <c r="H7" s="128"/>
    </row>
    <row r="8" spans="1:8" ht="18" customHeight="1">
      <c r="A8" s="97"/>
      <c r="B8" s="97"/>
      <c r="C8" s="97"/>
      <c r="D8" s="97"/>
      <c r="E8" s="97"/>
      <c r="F8" s="97"/>
      <c r="G8" s="97"/>
      <c r="H8" s="97"/>
    </row>
    <row r="9" spans="1:8" ht="18" customHeight="1">
      <c r="A9" s="97" t="s">
        <v>120</v>
      </c>
      <c r="B9" s="97"/>
      <c r="C9" s="97"/>
      <c r="D9" s="103" t="str">
        <f>+"(単位："&amp;データ入力表!E6&amp;")"</f>
        <v>(単位：億円)</v>
      </c>
      <c r="E9" s="97"/>
      <c r="F9" s="97"/>
      <c r="G9" s="97"/>
      <c r="H9" s="97"/>
    </row>
    <row r="10" spans="1:8" ht="18" customHeight="1">
      <c r="A10" s="97"/>
      <c r="B10" s="104" t="s">
        <v>89</v>
      </c>
      <c r="C10" s="105"/>
      <c r="D10" s="106">
        <f>計算!C109</f>
        <v>0</v>
      </c>
      <c r="E10" s="97"/>
      <c r="F10" s="97"/>
      <c r="G10" s="97"/>
      <c r="H10" s="97"/>
    </row>
    <row r="11" spans="1:8" ht="18" customHeight="1">
      <c r="A11" s="97"/>
      <c r="B11" s="104" t="s">
        <v>90</v>
      </c>
      <c r="C11" s="105"/>
      <c r="D11" s="106">
        <f>計算!D109</f>
        <v>0</v>
      </c>
      <c r="E11" s="97"/>
      <c r="F11" s="97"/>
      <c r="G11" s="97"/>
      <c r="H11" s="97"/>
    </row>
    <row r="12" spans="1:8" ht="18" customHeight="1">
      <c r="A12" s="97"/>
      <c r="B12" s="104" t="s">
        <v>416</v>
      </c>
      <c r="C12" s="105"/>
      <c r="D12" s="123">
        <f>+データ入力表!D120</f>
        <v>0.60899999999999999</v>
      </c>
      <c r="E12" s="107" t="s">
        <v>123</v>
      </c>
      <c r="F12" s="107"/>
      <c r="G12" s="107"/>
      <c r="H12" s="107"/>
    </row>
    <row r="13" spans="1:8" ht="18" customHeight="1">
      <c r="A13" s="97"/>
      <c r="B13" s="97"/>
      <c r="C13" s="97"/>
      <c r="D13" s="97"/>
      <c r="E13" s="97"/>
      <c r="F13" s="97"/>
      <c r="G13" s="97"/>
      <c r="H13" s="97"/>
    </row>
    <row r="14" spans="1:8" ht="18" customHeight="1">
      <c r="A14" s="97" t="s">
        <v>121</v>
      </c>
      <c r="B14" s="97"/>
      <c r="C14" s="97"/>
      <c r="D14" s="97"/>
      <c r="E14" s="97"/>
      <c r="F14" s="97"/>
      <c r="G14" s="97"/>
      <c r="H14" s="103" t="str">
        <f>+"(単位："&amp;データ入力表!E6&amp;"、人、倍）"</f>
        <v>(単位：億円、人、倍）</v>
      </c>
    </row>
    <row r="15" spans="1:8" ht="18" customHeight="1">
      <c r="A15" s="97"/>
      <c r="B15" s="108"/>
      <c r="C15" s="109"/>
      <c r="D15" s="108" t="s">
        <v>91</v>
      </c>
      <c r="E15" s="109"/>
      <c r="F15" s="110"/>
      <c r="G15" s="108" t="s">
        <v>216</v>
      </c>
      <c r="H15" s="111"/>
    </row>
    <row r="16" spans="1:8" ht="18" customHeight="1">
      <c r="A16" s="97"/>
      <c r="B16" s="112"/>
      <c r="C16" s="101" t="s">
        <v>92</v>
      </c>
      <c r="D16" s="112"/>
      <c r="E16" s="108" t="s">
        <v>93</v>
      </c>
      <c r="F16" s="110"/>
      <c r="G16" s="113"/>
      <c r="H16" s="114" t="s">
        <v>94</v>
      </c>
    </row>
    <row r="17" spans="1:9" ht="18" customHeight="1">
      <c r="A17" s="97"/>
      <c r="B17" s="112"/>
      <c r="C17" s="101"/>
      <c r="D17" s="112"/>
      <c r="E17" s="112" t="s">
        <v>95</v>
      </c>
      <c r="F17" s="115" t="s">
        <v>98</v>
      </c>
      <c r="G17" s="113"/>
      <c r="H17" s="114" t="s">
        <v>99</v>
      </c>
    </row>
    <row r="18" spans="1:9" ht="18" customHeight="1">
      <c r="A18" s="97"/>
      <c r="B18" s="116"/>
      <c r="C18" s="117"/>
      <c r="D18" s="116"/>
      <c r="E18" s="118"/>
      <c r="F18" s="119" t="s">
        <v>96</v>
      </c>
      <c r="G18" s="120"/>
      <c r="H18" s="121" t="s">
        <v>97</v>
      </c>
    </row>
    <row r="19" spans="1:9" ht="18" customHeight="1">
      <c r="A19" s="97"/>
      <c r="B19" s="112" t="s">
        <v>17</v>
      </c>
      <c r="C19" s="101"/>
      <c r="D19" s="112">
        <f>②表!R112</f>
        <v>0</v>
      </c>
      <c r="E19" s="370">
        <f>②表!S112</f>
        <v>0</v>
      </c>
      <c r="F19" s="112">
        <f>②表!T112</f>
        <v>0</v>
      </c>
      <c r="G19" s="112">
        <f>②表!U112</f>
        <v>0</v>
      </c>
      <c r="H19" s="112">
        <f>②表!V112</f>
        <v>0</v>
      </c>
      <c r="I19" s="124"/>
    </row>
    <row r="20" spans="1:9" ht="18" customHeight="1">
      <c r="A20" s="97"/>
      <c r="B20" s="112"/>
      <c r="C20" s="367" t="s">
        <v>111</v>
      </c>
      <c r="D20" s="369">
        <f>②表!C112</f>
        <v>0</v>
      </c>
      <c r="E20" s="373">
        <f>②表!D112</f>
        <v>0</v>
      </c>
      <c r="F20" s="372">
        <f>②表!E112</f>
        <v>0</v>
      </c>
      <c r="G20" s="372">
        <f>②表!F112</f>
        <v>0</v>
      </c>
      <c r="H20" s="369">
        <f>②表!G112</f>
        <v>0</v>
      </c>
    </row>
    <row r="21" spans="1:9" ht="18" customHeight="1">
      <c r="A21" s="97"/>
      <c r="B21" s="112"/>
      <c r="C21" s="367" t="s">
        <v>109</v>
      </c>
      <c r="D21" s="366">
        <f>②表!H112</f>
        <v>0</v>
      </c>
      <c r="E21" s="369">
        <f>②表!I112</f>
        <v>0</v>
      </c>
      <c r="F21" s="369">
        <f>②表!J112</f>
        <v>0</v>
      </c>
      <c r="G21" s="369">
        <f>②表!K112</f>
        <v>0</v>
      </c>
      <c r="H21" s="366">
        <f>②表!L112</f>
        <v>0</v>
      </c>
    </row>
    <row r="22" spans="1:9" ht="18" customHeight="1">
      <c r="A22" s="97"/>
      <c r="B22" s="116"/>
      <c r="C22" s="368" t="s">
        <v>110</v>
      </c>
      <c r="D22" s="371">
        <f>②表!M112</f>
        <v>0</v>
      </c>
      <c r="E22" s="371">
        <f>②表!N112</f>
        <v>0</v>
      </c>
      <c r="F22" s="371">
        <f>②表!O112</f>
        <v>0</v>
      </c>
      <c r="G22" s="371">
        <f>②表!P112</f>
        <v>0</v>
      </c>
      <c r="H22" s="371">
        <f>②表!Q112</f>
        <v>0</v>
      </c>
    </row>
    <row r="23" spans="1:9" ht="18" customHeight="1">
      <c r="A23" s="97"/>
      <c r="B23" s="104" t="s">
        <v>327</v>
      </c>
      <c r="C23" s="105"/>
      <c r="D23" s="125" t="e">
        <f>+D19/D10</f>
        <v>#DIV/0!</v>
      </c>
      <c r="E23" s="227" t="s">
        <v>182</v>
      </c>
      <c r="F23" s="122"/>
      <c r="G23" s="122"/>
      <c r="H23" s="122"/>
    </row>
    <row r="24" spans="1:9" ht="18" customHeight="1">
      <c r="A24" s="97"/>
      <c r="B24" s="97"/>
      <c r="C24" s="97"/>
      <c r="D24" s="97"/>
      <c r="E24" s="97"/>
      <c r="F24" s="97"/>
      <c r="G24" s="97"/>
      <c r="H24" s="97"/>
    </row>
    <row r="25" spans="1:9" ht="18" customHeight="1">
      <c r="A25" s="98" t="s">
        <v>122</v>
      </c>
      <c r="B25" s="97"/>
      <c r="C25" s="97"/>
      <c r="D25" s="97"/>
      <c r="E25" s="97"/>
      <c r="F25" s="97"/>
      <c r="G25" s="97"/>
      <c r="H25" s="97"/>
    </row>
    <row r="26" spans="1:9" ht="18" customHeight="1">
      <c r="A26" s="97"/>
      <c r="B26" s="98" t="s">
        <v>112</v>
      </c>
      <c r="D26" s="97"/>
      <c r="E26" s="97"/>
      <c r="F26" s="97"/>
      <c r="G26" s="97"/>
      <c r="H26" s="97"/>
    </row>
    <row r="27" spans="1:9" ht="18" customHeight="1">
      <c r="A27" s="97"/>
      <c r="B27" s="98" t="s">
        <v>113</v>
      </c>
      <c r="D27" s="97"/>
      <c r="E27" s="97"/>
      <c r="F27" s="97"/>
      <c r="G27" s="97"/>
      <c r="H27" s="97"/>
    </row>
    <row r="28" spans="1:9" ht="18" customHeight="1">
      <c r="A28" s="97"/>
      <c r="B28" s="98" t="s">
        <v>114</v>
      </c>
      <c r="D28" s="97"/>
      <c r="E28" s="97"/>
      <c r="F28" s="97"/>
      <c r="G28" s="97"/>
      <c r="H28" s="97"/>
    </row>
    <row r="29" spans="1:9" ht="18" customHeight="1">
      <c r="A29" s="97"/>
      <c r="B29" s="98" t="s">
        <v>115</v>
      </c>
      <c r="D29" s="97"/>
      <c r="E29" s="97"/>
      <c r="F29" s="97"/>
      <c r="G29" s="97"/>
      <c r="H29" s="97"/>
    </row>
    <row r="30" spans="1:9" ht="18" customHeight="1">
      <c r="A30" s="97"/>
      <c r="B30" s="98" t="s">
        <v>116</v>
      </c>
      <c r="D30" s="97"/>
      <c r="E30" s="97"/>
      <c r="F30" s="97"/>
      <c r="G30" s="97"/>
      <c r="H30" s="97"/>
    </row>
    <row r="31" spans="1:9" ht="18" customHeight="1">
      <c r="A31" s="97"/>
      <c r="B31" s="98" t="s">
        <v>186</v>
      </c>
      <c r="D31" s="97"/>
      <c r="E31" s="97"/>
      <c r="F31" s="97"/>
      <c r="G31" s="97"/>
      <c r="H31" s="97"/>
    </row>
    <row r="32" spans="1:9" ht="18" customHeight="1">
      <c r="A32" s="97"/>
      <c r="B32" s="98" t="s">
        <v>185</v>
      </c>
      <c r="D32" s="97"/>
      <c r="E32" s="97"/>
      <c r="F32" s="97"/>
      <c r="G32" s="97"/>
      <c r="H32" s="97"/>
    </row>
    <row r="33" spans="1:8" ht="18" customHeight="1">
      <c r="A33" s="97"/>
      <c r="B33" s="98" t="s">
        <v>117</v>
      </c>
      <c r="D33" s="97"/>
      <c r="E33" s="97"/>
      <c r="F33" s="97"/>
      <c r="G33" s="97"/>
      <c r="H33" s="97"/>
    </row>
    <row r="34" spans="1:8">
      <c r="A34" s="97"/>
      <c r="D34" s="97"/>
      <c r="E34" s="97"/>
      <c r="F34" s="97"/>
      <c r="G34" s="97"/>
      <c r="H34" s="97"/>
    </row>
    <row r="35" spans="1:8">
      <c r="A35" s="97"/>
      <c r="B35" s="97"/>
      <c r="C35" s="97"/>
      <c r="D35" s="97"/>
      <c r="E35" s="97"/>
      <c r="F35" s="97"/>
      <c r="G35" s="97"/>
      <c r="H35" s="97"/>
    </row>
    <row r="36" spans="1:8">
      <c r="A36" s="97"/>
      <c r="B36" s="97"/>
      <c r="C36" s="97"/>
      <c r="D36" s="97"/>
      <c r="E36" s="97"/>
      <c r="F36" s="97"/>
      <c r="G36" s="97"/>
      <c r="H36" s="97"/>
    </row>
    <row r="37" spans="1:8">
      <c r="A37" s="97"/>
      <c r="B37" s="107"/>
      <c r="C37" s="107"/>
      <c r="D37" s="107"/>
      <c r="E37" s="107"/>
      <c r="F37" s="107"/>
      <c r="G37" s="107"/>
      <c r="H37" s="107"/>
    </row>
  </sheetData>
  <mergeCells count="1">
    <mergeCell ref="B4:H4"/>
  </mergeCells>
  <phoneticPr fontId="5"/>
  <pageMargins left="0.7" right="0.7" top="0.75" bottom="0.75" header="0.3" footer="0.3"/>
  <pageSetup paperSize="9" scale="96"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3"/>
  <sheetViews>
    <sheetView showGridLines="0" zoomScaleNormal="100" workbookViewId="0">
      <pane xSplit="2" ySplit="7" topLeftCell="C8" activePane="bottomRight" state="frozen"/>
      <selection pane="topRight" activeCell="C1" sqref="C1"/>
      <selection pane="bottomLeft" activeCell="A9" sqref="A9"/>
      <selection pane="bottomRight" activeCell="M8" sqref="M8"/>
    </sheetView>
  </sheetViews>
  <sheetFormatPr defaultColWidth="9.375" defaultRowHeight="10.8"/>
  <cols>
    <col min="1" max="1" width="4.625" style="17" bestFit="1" customWidth="1"/>
    <col min="2" max="2" width="46.875" style="17" bestFit="1" customWidth="1"/>
    <col min="3" max="3" width="9.5" style="17" bestFit="1" customWidth="1"/>
    <col min="4" max="22" width="9.375" style="17"/>
    <col min="23" max="23" width="3.875" style="17" customWidth="1"/>
    <col min="24" max="16384" width="9.375" style="17"/>
  </cols>
  <sheetData>
    <row r="1" spans="1:23" ht="14.4">
      <c r="A1" s="210" t="s">
        <v>108</v>
      </c>
      <c r="D1" s="226" t="s">
        <v>183</v>
      </c>
      <c r="E1" s="225" t="str">
        <f>+データ入力表!D3</f>
        <v>○○の需要増加による経済波及効果分析</v>
      </c>
      <c r="V1" s="80"/>
    </row>
    <row r="2" spans="1:23" s="225" customFormat="1" ht="12.9" customHeight="1">
      <c r="V2" s="226" t="str">
        <f>+"（単位："&amp;データ入力表!E6&amp;"、人）"</f>
        <v>（単位：億円、人）</v>
      </c>
    </row>
    <row r="3" spans="1:23" ht="15" customHeight="1">
      <c r="A3" s="83"/>
      <c r="B3" s="132"/>
      <c r="C3" s="158" t="s">
        <v>104</v>
      </c>
      <c r="D3" s="159"/>
      <c r="E3" s="159"/>
      <c r="F3" s="159"/>
      <c r="G3" s="159"/>
      <c r="H3" s="337" t="s">
        <v>105</v>
      </c>
      <c r="I3" s="338"/>
      <c r="J3" s="338"/>
      <c r="K3" s="338"/>
      <c r="L3" s="338"/>
      <c r="M3" s="317" t="s">
        <v>106</v>
      </c>
      <c r="N3" s="318"/>
      <c r="O3" s="318"/>
      <c r="P3" s="318"/>
      <c r="Q3" s="318"/>
      <c r="R3" s="33" t="s">
        <v>107</v>
      </c>
      <c r="S3" s="41"/>
      <c r="T3" s="41"/>
      <c r="U3" s="41"/>
      <c r="V3" s="41"/>
      <c r="W3" s="43"/>
    </row>
    <row r="4" spans="1:23" ht="15" customHeight="1">
      <c r="A4" s="85"/>
      <c r="B4" s="140"/>
      <c r="C4" s="155" t="s">
        <v>100</v>
      </c>
      <c r="D4" s="146"/>
      <c r="E4" s="147"/>
      <c r="F4" s="330"/>
      <c r="G4" s="330"/>
      <c r="H4" s="339" t="s">
        <v>100</v>
      </c>
      <c r="I4" s="340"/>
      <c r="J4" s="341"/>
      <c r="K4" s="342"/>
      <c r="L4" s="342"/>
      <c r="M4" s="319" t="s">
        <v>100</v>
      </c>
      <c r="N4" s="320"/>
      <c r="O4" s="321"/>
      <c r="P4" s="322"/>
      <c r="Q4" s="322"/>
      <c r="R4" s="18" t="s">
        <v>100</v>
      </c>
      <c r="S4" s="79"/>
      <c r="T4" s="19"/>
      <c r="U4" s="42"/>
      <c r="V4" s="42"/>
    </row>
    <row r="5" spans="1:23" ht="15" customHeight="1">
      <c r="A5" s="85"/>
      <c r="B5" s="140" t="s">
        <v>101</v>
      </c>
      <c r="C5" s="331"/>
      <c r="D5" s="332" t="s">
        <v>102</v>
      </c>
      <c r="E5" s="333"/>
      <c r="F5" s="413" t="s">
        <v>324</v>
      </c>
      <c r="G5" s="413" t="s">
        <v>325</v>
      </c>
      <c r="H5" s="343"/>
      <c r="I5" s="344" t="s">
        <v>102</v>
      </c>
      <c r="J5" s="345"/>
      <c r="K5" s="414" t="s">
        <v>324</v>
      </c>
      <c r="L5" s="414" t="s">
        <v>325</v>
      </c>
      <c r="M5" s="323"/>
      <c r="N5" s="324" t="s">
        <v>102</v>
      </c>
      <c r="O5" s="325"/>
      <c r="P5" s="415" t="s">
        <v>324</v>
      </c>
      <c r="Q5" s="415" t="s">
        <v>325</v>
      </c>
      <c r="R5" s="43"/>
      <c r="S5" s="86" t="s">
        <v>102</v>
      </c>
      <c r="T5" s="64"/>
      <c r="U5" s="404" t="s">
        <v>324</v>
      </c>
      <c r="V5" s="404" t="s">
        <v>325</v>
      </c>
    </row>
    <row r="6" spans="1:23" ht="15" customHeight="1">
      <c r="A6" s="85"/>
      <c r="B6" s="140"/>
      <c r="C6" s="331"/>
      <c r="D6" s="334"/>
      <c r="E6" s="405" t="s">
        <v>323</v>
      </c>
      <c r="F6" s="413"/>
      <c r="G6" s="413"/>
      <c r="H6" s="343"/>
      <c r="I6" s="346"/>
      <c r="J6" s="407" t="s">
        <v>323</v>
      </c>
      <c r="K6" s="414"/>
      <c r="L6" s="414"/>
      <c r="M6" s="323"/>
      <c r="N6" s="326"/>
      <c r="O6" s="411" t="s">
        <v>323</v>
      </c>
      <c r="P6" s="415"/>
      <c r="Q6" s="415"/>
      <c r="R6" s="43"/>
      <c r="S6" s="87"/>
      <c r="T6" s="409" t="s">
        <v>323</v>
      </c>
      <c r="U6" s="404"/>
      <c r="V6" s="404"/>
    </row>
    <row r="7" spans="1:23" ht="15" customHeight="1">
      <c r="A7" s="89"/>
      <c r="B7" s="135"/>
      <c r="C7" s="157"/>
      <c r="D7" s="335"/>
      <c r="E7" s="406"/>
      <c r="F7" s="336"/>
      <c r="G7" s="336"/>
      <c r="H7" s="347"/>
      <c r="I7" s="348"/>
      <c r="J7" s="408"/>
      <c r="K7" s="349"/>
      <c r="L7" s="349"/>
      <c r="M7" s="327"/>
      <c r="N7" s="328"/>
      <c r="O7" s="412"/>
      <c r="P7" s="329"/>
      <c r="Q7" s="329"/>
      <c r="R7" s="20"/>
      <c r="S7" s="91"/>
      <c r="T7" s="410"/>
      <c r="U7" s="40"/>
      <c r="V7" s="40"/>
    </row>
    <row r="8" spans="1:23" ht="12.9" customHeight="1">
      <c r="A8" s="263">
        <v>11</v>
      </c>
      <c r="B8" s="262" t="s">
        <v>219</v>
      </c>
      <c r="C8" s="18">
        <f>計算!D5</f>
        <v>0</v>
      </c>
      <c r="D8" s="315">
        <f>計算!E5</f>
        <v>0</v>
      </c>
      <c r="E8" s="93">
        <f>計算!F5</f>
        <v>0</v>
      </c>
      <c r="F8" s="42">
        <f>計算!Z5</f>
        <v>0</v>
      </c>
      <c r="G8" s="42">
        <f>計算!AD5</f>
        <v>0</v>
      </c>
      <c r="H8" s="18">
        <f>計算!K5</f>
        <v>0</v>
      </c>
      <c r="I8" s="315">
        <f>計算!L5</f>
        <v>0</v>
      </c>
      <c r="J8" s="93">
        <f>計算!M5</f>
        <v>0</v>
      </c>
      <c r="K8" s="42">
        <f>計算!AA5</f>
        <v>0</v>
      </c>
      <c r="L8" s="42">
        <f>計算!AE5</f>
        <v>0</v>
      </c>
      <c r="M8" s="18">
        <f>計算!T5</f>
        <v>0</v>
      </c>
      <c r="N8" s="315">
        <f>計算!U5</f>
        <v>0</v>
      </c>
      <c r="O8" s="93">
        <f>計算!V5</f>
        <v>0</v>
      </c>
      <c r="P8" s="42">
        <f>計算!AB5</f>
        <v>0</v>
      </c>
      <c r="Q8" s="42">
        <f>計算!AF5</f>
        <v>0</v>
      </c>
      <c r="R8" s="18">
        <f>C8+H8+M8</f>
        <v>0</v>
      </c>
      <c r="S8" s="315">
        <f t="shared" ref="S8:S71" si="0">D8+I8+N8</f>
        <v>0</v>
      </c>
      <c r="T8" s="93">
        <f t="shared" ref="T8:T71" si="1">E8+J8+O8</f>
        <v>0</v>
      </c>
      <c r="U8" s="42">
        <f>F8+K8+P8</f>
        <v>0</v>
      </c>
      <c r="V8" s="42">
        <f t="shared" ref="V8:V71" si="2">G8+L8+Q8</f>
        <v>0</v>
      </c>
    </row>
    <row r="9" spans="1:23" ht="12.9" customHeight="1">
      <c r="A9" s="253">
        <v>12</v>
      </c>
      <c r="B9" s="291" t="s">
        <v>220</v>
      </c>
      <c r="C9" s="43">
        <f>計算!D6</f>
        <v>0</v>
      </c>
      <c r="D9" s="87">
        <f>計算!E6</f>
        <v>0</v>
      </c>
      <c r="E9" s="94">
        <f>計算!F6</f>
        <v>0</v>
      </c>
      <c r="F9" s="39">
        <f>計算!Z6</f>
        <v>0</v>
      </c>
      <c r="G9" s="39">
        <f>計算!AD6</f>
        <v>0</v>
      </c>
      <c r="H9" s="43">
        <f>計算!K6</f>
        <v>0</v>
      </c>
      <c r="I9" s="87">
        <f>計算!L6</f>
        <v>0</v>
      </c>
      <c r="J9" s="94">
        <f>計算!M6</f>
        <v>0</v>
      </c>
      <c r="K9" s="39">
        <f>計算!AA6</f>
        <v>0</v>
      </c>
      <c r="L9" s="39">
        <f>計算!AE6</f>
        <v>0</v>
      </c>
      <c r="M9" s="43">
        <f>計算!T6</f>
        <v>0</v>
      </c>
      <c r="N9" s="87">
        <f>計算!U6</f>
        <v>0</v>
      </c>
      <c r="O9" s="94">
        <f>計算!V6</f>
        <v>0</v>
      </c>
      <c r="P9" s="39">
        <f>計算!AB6</f>
        <v>0</v>
      </c>
      <c r="Q9" s="39">
        <f>計算!AF6</f>
        <v>0</v>
      </c>
      <c r="R9" s="43">
        <f t="shared" ref="R9:R72" si="3">C9+H9+M9</f>
        <v>0</v>
      </c>
      <c r="S9" s="87">
        <f>D9+I9+N9</f>
        <v>0</v>
      </c>
      <c r="T9" s="94">
        <f t="shared" si="1"/>
        <v>0</v>
      </c>
      <c r="U9" s="39">
        <f t="shared" ref="U9:U72" si="4">F9+K9+P9</f>
        <v>0</v>
      </c>
      <c r="V9" s="39">
        <f>G9+L9+Q9</f>
        <v>0</v>
      </c>
    </row>
    <row r="10" spans="1:23" ht="12.9" customHeight="1">
      <c r="A10" s="253">
        <v>13</v>
      </c>
      <c r="B10" s="291" t="s">
        <v>221</v>
      </c>
      <c r="C10" s="43">
        <f>計算!D7</f>
        <v>0</v>
      </c>
      <c r="D10" s="87">
        <f>計算!E7</f>
        <v>0</v>
      </c>
      <c r="E10" s="94">
        <f>計算!F7</f>
        <v>0</v>
      </c>
      <c r="F10" s="39">
        <f>計算!Z7</f>
        <v>0</v>
      </c>
      <c r="G10" s="39">
        <f>計算!AD7</f>
        <v>0</v>
      </c>
      <c r="H10" s="43">
        <f>計算!K7</f>
        <v>0</v>
      </c>
      <c r="I10" s="87">
        <f>計算!L7</f>
        <v>0</v>
      </c>
      <c r="J10" s="94">
        <f>計算!M7</f>
        <v>0</v>
      </c>
      <c r="K10" s="39">
        <f>計算!AA7</f>
        <v>0</v>
      </c>
      <c r="L10" s="39">
        <f>計算!AE7</f>
        <v>0</v>
      </c>
      <c r="M10" s="43">
        <f>計算!T7</f>
        <v>0</v>
      </c>
      <c r="N10" s="87">
        <f>計算!U7</f>
        <v>0</v>
      </c>
      <c r="O10" s="94">
        <f>計算!V7</f>
        <v>0</v>
      </c>
      <c r="P10" s="39">
        <f>計算!AB7</f>
        <v>0</v>
      </c>
      <c r="Q10" s="39">
        <f>計算!AF7</f>
        <v>0</v>
      </c>
      <c r="R10" s="43">
        <f t="shared" si="3"/>
        <v>0</v>
      </c>
      <c r="S10" s="87">
        <f t="shared" si="0"/>
        <v>0</v>
      </c>
      <c r="T10" s="94">
        <f>E10+J10+O10</f>
        <v>0</v>
      </c>
      <c r="U10" s="39">
        <f t="shared" si="4"/>
        <v>0</v>
      </c>
      <c r="V10" s="39">
        <f t="shared" si="2"/>
        <v>0</v>
      </c>
    </row>
    <row r="11" spans="1:23" ht="12.9" customHeight="1">
      <c r="A11" s="253">
        <v>15</v>
      </c>
      <c r="B11" s="291" t="s">
        <v>0</v>
      </c>
      <c r="C11" s="43">
        <f>計算!D8</f>
        <v>0</v>
      </c>
      <c r="D11" s="87">
        <f>計算!E8</f>
        <v>0</v>
      </c>
      <c r="E11" s="94">
        <f>計算!F8</f>
        <v>0</v>
      </c>
      <c r="F11" s="39">
        <f>計算!Z8</f>
        <v>0</v>
      </c>
      <c r="G11" s="39">
        <f>計算!AD8</f>
        <v>0</v>
      </c>
      <c r="H11" s="43">
        <f>計算!K8</f>
        <v>0</v>
      </c>
      <c r="I11" s="87">
        <f>計算!L8</f>
        <v>0</v>
      </c>
      <c r="J11" s="94">
        <f>計算!M8</f>
        <v>0</v>
      </c>
      <c r="K11" s="39">
        <f>計算!AA8</f>
        <v>0</v>
      </c>
      <c r="L11" s="39">
        <f>計算!AE8</f>
        <v>0</v>
      </c>
      <c r="M11" s="43">
        <f>計算!T8</f>
        <v>0</v>
      </c>
      <c r="N11" s="87">
        <f>計算!U8</f>
        <v>0</v>
      </c>
      <c r="O11" s="94">
        <f>計算!V8</f>
        <v>0</v>
      </c>
      <c r="P11" s="39">
        <f>計算!AB8</f>
        <v>0</v>
      </c>
      <c r="Q11" s="39">
        <f>計算!AF8</f>
        <v>0</v>
      </c>
      <c r="R11" s="43">
        <f t="shared" si="3"/>
        <v>0</v>
      </c>
      <c r="S11" s="87">
        <f t="shared" si="0"/>
        <v>0</v>
      </c>
      <c r="T11" s="94">
        <f t="shared" si="1"/>
        <v>0</v>
      </c>
      <c r="U11" s="39">
        <f t="shared" si="4"/>
        <v>0</v>
      </c>
      <c r="V11" s="39">
        <f t="shared" si="2"/>
        <v>0</v>
      </c>
    </row>
    <row r="12" spans="1:23" ht="12.9" customHeight="1">
      <c r="A12" s="254">
        <v>17</v>
      </c>
      <c r="B12" s="264" t="s">
        <v>1</v>
      </c>
      <c r="C12" s="50">
        <f>計算!D9</f>
        <v>0</v>
      </c>
      <c r="D12" s="293">
        <f>計算!E9</f>
        <v>0</v>
      </c>
      <c r="E12" s="96">
        <f>計算!F9</f>
        <v>0</v>
      </c>
      <c r="F12" s="47">
        <f>計算!Z9</f>
        <v>0</v>
      </c>
      <c r="G12" s="47">
        <f>計算!AD9</f>
        <v>0</v>
      </c>
      <c r="H12" s="50">
        <f>計算!K9</f>
        <v>0</v>
      </c>
      <c r="I12" s="293">
        <f>計算!L9</f>
        <v>0</v>
      </c>
      <c r="J12" s="96">
        <f>計算!M9</f>
        <v>0</v>
      </c>
      <c r="K12" s="47">
        <f>計算!AA9</f>
        <v>0</v>
      </c>
      <c r="L12" s="47">
        <f>計算!AE9</f>
        <v>0</v>
      </c>
      <c r="M12" s="50">
        <f>計算!T9</f>
        <v>0</v>
      </c>
      <c r="N12" s="293">
        <f>計算!U9</f>
        <v>0</v>
      </c>
      <c r="O12" s="96">
        <f>計算!V9</f>
        <v>0</v>
      </c>
      <c r="P12" s="47">
        <f>計算!AB9</f>
        <v>0</v>
      </c>
      <c r="Q12" s="47">
        <f>計算!AF9</f>
        <v>0</v>
      </c>
      <c r="R12" s="50">
        <f t="shared" si="3"/>
        <v>0</v>
      </c>
      <c r="S12" s="293">
        <f t="shared" si="0"/>
        <v>0</v>
      </c>
      <c r="T12" s="96">
        <f t="shared" si="1"/>
        <v>0</v>
      </c>
      <c r="U12" s="47">
        <f t="shared" si="4"/>
        <v>0</v>
      </c>
      <c r="V12" s="47">
        <f t="shared" si="2"/>
        <v>0</v>
      </c>
    </row>
    <row r="13" spans="1:23" ht="12.9" customHeight="1">
      <c r="A13" s="253">
        <v>61</v>
      </c>
      <c r="B13" s="291" t="s">
        <v>222</v>
      </c>
      <c r="C13" s="43">
        <f>計算!D10</f>
        <v>0</v>
      </c>
      <c r="D13" s="87">
        <f>計算!E10</f>
        <v>0</v>
      </c>
      <c r="E13" s="94">
        <f>計算!F10</f>
        <v>0</v>
      </c>
      <c r="F13" s="39">
        <f>計算!Z10</f>
        <v>0</v>
      </c>
      <c r="G13" s="39">
        <f>計算!AD10</f>
        <v>0</v>
      </c>
      <c r="H13" s="43">
        <f>計算!K10</f>
        <v>0</v>
      </c>
      <c r="I13" s="87">
        <f>計算!L10</f>
        <v>0</v>
      </c>
      <c r="J13" s="94">
        <f>計算!M10</f>
        <v>0</v>
      </c>
      <c r="K13" s="39">
        <f>計算!AA10</f>
        <v>0</v>
      </c>
      <c r="L13" s="39">
        <f>計算!AE10</f>
        <v>0</v>
      </c>
      <c r="M13" s="43">
        <f>計算!T10</f>
        <v>0</v>
      </c>
      <c r="N13" s="87">
        <f>計算!U10</f>
        <v>0</v>
      </c>
      <c r="O13" s="94">
        <f>計算!V10</f>
        <v>0</v>
      </c>
      <c r="P13" s="39">
        <f>計算!AB10</f>
        <v>0</v>
      </c>
      <c r="Q13" s="39">
        <f>計算!AF10</f>
        <v>0</v>
      </c>
      <c r="R13" s="43">
        <f t="shared" si="3"/>
        <v>0</v>
      </c>
      <c r="S13" s="87">
        <f t="shared" si="0"/>
        <v>0</v>
      </c>
      <c r="T13" s="94">
        <f t="shared" si="1"/>
        <v>0</v>
      </c>
      <c r="U13" s="39">
        <f t="shared" si="4"/>
        <v>0</v>
      </c>
      <c r="V13" s="39">
        <f t="shared" si="2"/>
        <v>0</v>
      </c>
    </row>
    <row r="14" spans="1:23" ht="12.9" customHeight="1">
      <c r="A14" s="253">
        <v>62</v>
      </c>
      <c r="B14" s="291" t="s">
        <v>223</v>
      </c>
      <c r="C14" s="43">
        <f>計算!D11</f>
        <v>0</v>
      </c>
      <c r="D14" s="87">
        <f>計算!E11</f>
        <v>0</v>
      </c>
      <c r="E14" s="94">
        <f>計算!F11</f>
        <v>0</v>
      </c>
      <c r="F14" s="39">
        <f>計算!Z11</f>
        <v>0</v>
      </c>
      <c r="G14" s="39">
        <f>計算!AD11</f>
        <v>0</v>
      </c>
      <c r="H14" s="43">
        <f>計算!K11</f>
        <v>0</v>
      </c>
      <c r="I14" s="87">
        <f>計算!L11</f>
        <v>0</v>
      </c>
      <c r="J14" s="94">
        <f>計算!M11</f>
        <v>0</v>
      </c>
      <c r="K14" s="39">
        <f>計算!AA11</f>
        <v>0</v>
      </c>
      <c r="L14" s="39">
        <f>計算!AE11</f>
        <v>0</v>
      </c>
      <c r="M14" s="43">
        <f>計算!T11</f>
        <v>0</v>
      </c>
      <c r="N14" s="87">
        <f>計算!U11</f>
        <v>0</v>
      </c>
      <c r="O14" s="94">
        <f>計算!V11</f>
        <v>0</v>
      </c>
      <c r="P14" s="39">
        <f>計算!AB11</f>
        <v>0</v>
      </c>
      <c r="Q14" s="39">
        <f>計算!AF11</f>
        <v>0</v>
      </c>
      <c r="R14" s="43">
        <f t="shared" si="3"/>
        <v>0</v>
      </c>
      <c r="S14" s="87">
        <f t="shared" si="0"/>
        <v>0</v>
      </c>
      <c r="T14" s="94">
        <f t="shared" si="1"/>
        <v>0</v>
      </c>
      <c r="U14" s="39">
        <f t="shared" si="4"/>
        <v>0</v>
      </c>
      <c r="V14" s="39">
        <f t="shared" si="2"/>
        <v>0</v>
      </c>
    </row>
    <row r="15" spans="1:23" ht="12.9" customHeight="1">
      <c r="A15" s="253">
        <v>111</v>
      </c>
      <c r="B15" s="291" t="s">
        <v>224</v>
      </c>
      <c r="C15" s="43">
        <f>計算!D12</f>
        <v>0</v>
      </c>
      <c r="D15" s="87">
        <f>計算!E12</f>
        <v>0</v>
      </c>
      <c r="E15" s="94">
        <f>計算!F12</f>
        <v>0</v>
      </c>
      <c r="F15" s="39">
        <f>計算!Z12</f>
        <v>0</v>
      </c>
      <c r="G15" s="39">
        <f>計算!AD12</f>
        <v>0</v>
      </c>
      <c r="H15" s="43">
        <f>計算!K12</f>
        <v>0</v>
      </c>
      <c r="I15" s="87">
        <f>計算!L12</f>
        <v>0</v>
      </c>
      <c r="J15" s="94">
        <f>計算!M12</f>
        <v>0</v>
      </c>
      <c r="K15" s="39">
        <f>計算!AA12</f>
        <v>0</v>
      </c>
      <c r="L15" s="39">
        <f>計算!AE12</f>
        <v>0</v>
      </c>
      <c r="M15" s="43">
        <f>計算!T12</f>
        <v>0</v>
      </c>
      <c r="N15" s="87">
        <f>計算!U12</f>
        <v>0</v>
      </c>
      <c r="O15" s="94">
        <f>計算!V12</f>
        <v>0</v>
      </c>
      <c r="P15" s="39">
        <f>計算!AB12</f>
        <v>0</v>
      </c>
      <c r="Q15" s="39">
        <f>計算!AF12</f>
        <v>0</v>
      </c>
      <c r="R15" s="43">
        <f t="shared" si="3"/>
        <v>0</v>
      </c>
      <c r="S15" s="87">
        <f t="shared" si="0"/>
        <v>0</v>
      </c>
      <c r="T15" s="94">
        <f t="shared" si="1"/>
        <v>0</v>
      </c>
      <c r="U15" s="39">
        <f t="shared" si="4"/>
        <v>0</v>
      </c>
      <c r="V15" s="39">
        <f t="shared" si="2"/>
        <v>0</v>
      </c>
    </row>
    <row r="16" spans="1:23" ht="12.9" customHeight="1">
      <c r="A16" s="253">
        <v>112</v>
      </c>
      <c r="B16" s="291" t="s">
        <v>225</v>
      </c>
      <c r="C16" s="43">
        <f>計算!D13</f>
        <v>0</v>
      </c>
      <c r="D16" s="87">
        <f>計算!E13</f>
        <v>0</v>
      </c>
      <c r="E16" s="94">
        <f>計算!F13</f>
        <v>0</v>
      </c>
      <c r="F16" s="39">
        <f>計算!Z13</f>
        <v>0</v>
      </c>
      <c r="G16" s="39">
        <f>計算!AD13</f>
        <v>0</v>
      </c>
      <c r="H16" s="43">
        <f>計算!K13</f>
        <v>0</v>
      </c>
      <c r="I16" s="87">
        <f>計算!L13</f>
        <v>0</v>
      </c>
      <c r="J16" s="94">
        <f>計算!M13</f>
        <v>0</v>
      </c>
      <c r="K16" s="39">
        <f>計算!AA13</f>
        <v>0</v>
      </c>
      <c r="L16" s="39">
        <f>計算!AE13</f>
        <v>0</v>
      </c>
      <c r="M16" s="43">
        <f>計算!T13</f>
        <v>0</v>
      </c>
      <c r="N16" s="87">
        <f>計算!U13</f>
        <v>0</v>
      </c>
      <c r="O16" s="94">
        <f>計算!V13</f>
        <v>0</v>
      </c>
      <c r="P16" s="39">
        <f>計算!AB13</f>
        <v>0</v>
      </c>
      <c r="Q16" s="39">
        <f>計算!AF13</f>
        <v>0</v>
      </c>
      <c r="R16" s="43">
        <f t="shared" si="3"/>
        <v>0</v>
      </c>
      <c r="S16" s="87">
        <f t="shared" si="0"/>
        <v>0</v>
      </c>
      <c r="T16" s="94">
        <f t="shared" si="1"/>
        <v>0</v>
      </c>
      <c r="U16" s="39">
        <f t="shared" si="4"/>
        <v>0</v>
      </c>
      <c r="V16" s="39">
        <f t="shared" si="2"/>
        <v>0</v>
      </c>
    </row>
    <row r="17" spans="1:22" ht="12.9" customHeight="1">
      <c r="A17" s="253">
        <v>113</v>
      </c>
      <c r="B17" s="291" t="s">
        <v>226</v>
      </c>
      <c r="C17" s="43">
        <f>計算!D14</f>
        <v>0</v>
      </c>
      <c r="D17" s="87">
        <f>計算!E14</f>
        <v>0</v>
      </c>
      <c r="E17" s="94">
        <f>計算!F14</f>
        <v>0</v>
      </c>
      <c r="F17" s="39">
        <f>計算!Z14</f>
        <v>0</v>
      </c>
      <c r="G17" s="39">
        <f>計算!AD14</f>
        <v>0</v>
      </c>
      <c r="H17" s="43">
        <f>計算!K14</f>
        <v>0</v>
      </c>
      <c r="I17" s="87">
        <f>計算!L14</f>
        <v>0</v>
      </c>
      <c r="J17" s="94">
        <f>計算!M14</f>
        <v>0</v>
      </c>
      <c r="K17" s="39">
        <f>計算!AA14</f>
        <v>0</v>
      </c>
      <c r="L17" s="39">
        <f>計算!AE14</f>
        <v>0</v>
      </c>
      <c r="M17" s="43">
        <f>計算!T14</f>
        <v>0</v>
      </c>
      <c r="N17" s="87">
        <f>計算!U14</f>
        <v>0</v>
      </c>
      <c r="O17" s="94">
        <f>計算!V14</f>
        <v>0</v>
      </c>
      <c r="P17" s="39">
        <f>計算!AB14</f>
        <v>0</v>
      </c>
      <c r="Q17" s="39">
        <f>計算!AF14</f>
        <v>0</v>
      </c>
      <c r="R17" s="43">
        <f t="shared" si="3"/>
        <v>0</v>
      </c>
      <c r="S17" s="87">
        <f t="shared" si="0"/>
        <v>0</v>
      </c>
      <c r="T17" s="94">
        <f t="shared" si="1"/>
        <v>0</v>
      </c>
      <c r="U17" s="39">
        <f t="shared" si="4"/>
        <v>0</v>
      </c>
      <c r="V17" s="39">
        <f t="shared" si="2"/>
        <v>0</v>
      </c>
    </row>
    <row r="18" spans="1:22" ht="12.9" customHeight="1">
      <c r="A18" s="297">
        <v>114</v>
      </c>
      <c r="B18" s="265" t="s">
        <v>227</v>
      </c>
      <c r="C18" s="49">
        <f>計算!D15</f>
        <v>0</v>
      </c>
      <c r="D18" s="86">
        <f>計算!E15</f>
        <v>0</v>
      </c>
      <c r="E18" s="88">
        <f>計算!F15</f>
        <v>0</v>
      </c>
      <c r="F18" s="46">
        <f>計算!Z15</f>
        <v>0</v>
      </c>
      <c r="G18" s="46">
        <f>計算!AD15</f>
        <v>0</v>
      </c>
      <c r="H18" s="49">
        <f>計算!K15</f>
        <v>0</v>
      </c>
      <c r="I18" s="86">
        <f>計算!L15</f>
        <v>0</v>
      </c>
      <c r="J18" s="88">
        <f>計算!M15</f>
        <v>0</v>
      </c>
      <c r="K18" s="46">
        <f>計算!AA15</f>
        <v>0</v>
      </c>
      <c r="L18" s="46">
        <f>計算!AE15</f>
        <v>0</v>
      </c>
      <c r="M18" s="49">
        <f>計算!T15</f>
        <v>0</v>
      </c>
      <c r="N18" s="86">
        <f>計算!U15</f>
        <v>0</v>
      </c>
      <c r="O18" s="88">
        <f>計算!V15</f>
        <v>0</v>
      </c>
      <c r="P18" s="46">
        <f>計算!AB15</f>
        <v>0</v>
      </c>
      <c r="Q18" s="46">
        <f>計算!AF15</f>
        <v>0</v>
      </c>
      <c r="R18" s="49">
        <f t="shared" si="3"/>
        <v>0</v>
      </c>
      <c r="S18" s="86">
        <f t="shared" si="0"/>
        <v>0</v>
      </c>
      <c r="T18" s="88">
        <f t="shared" si="1"/>
        <v>0</v>
      </c>
      <c r="U18" s="46">
        <f t="shared" si="4"/>
        <v>0</v>
      </c>
      <c r="V18" s="46">
        <f t="shared" si="2"/>
        <v>0</v>
      </c>
    </row>
    <row r="19" spans="1:22" ht="12.9" customHeight="1">
      <c r="A19" s="253">
        <v>151</v>
      </c>
      <c r="B19" s="291" t="s">
        <v>228</v>
      </c>
      <c r="C19" s="43">
        <f>計算!D16</f>
        <v>0</v>
      </c>
      <c r="D19" s="87">
        <f>計算!E16</f>
        <v>0</v>
      </c>
      <c r="E19" s="94">
        <f>計算!F16</f>
        <v>0</v>
      </c>
      <c r="F19" s="39">
        <f>計算!Z16</f>
        <v>0</v>
      </c>
      <c r="G19" s="39">
        <f>計算!AD16</f>
        <v>0</v>
      </c>
      <c r="H19" s="43">
        <f>計算!K16</f>
        <v>0</v>
      </c>
      <c r="I19" s="87">
        <f>計算!L16</f>
        <v>0</v>
      </c>
      <c r="J19" s="94">
        <f>計算!M16</f>
        <v>0</v>
      </c>
      <c r="K19" s="39">
        <f>計算!AA16</f>
        <v>0</v>
      </c>
      <c r="L19" s="39">
        <f>計算!AE16</f>
        <v>0</v>
      </c>
      <c r="M19" s="43">
        <f>計算!T16</f>
        <v>0</v>
      </c>
      <c r="N19" s="87">
        <f>計算!U16</f>
        <v>0</v>
      </c>
      <c r="O19" s="94">
        <f>計算!V16</f>
        <v>0</v>
      </c>
      <c r="P19" s="39">
        <f>計算!AB16</f>
        <v>0</v>
      </c>
      <c r="Q19" s="39">
        <f>計算!AF16</f>
        <v>0</v>
      </c>
      <c r="R19" s="43">
        <f t="shared" si="3"/>
        <v>0</v>
      </c>
      <c r="S19" s="87">
        <f t="shared" si="0"/>
        <v>0</v>
      </c>
      <c r="T19" s="94">
        <f t="shared" si="1"/>
        <v>0</v>
      </c>
      <c r="U19" s="39">
        <f t="shared" si="4"/>
        <v>0</v>
      </c>
      <c r="V19" s="39">
        <f t="shared" si="2"/>
        <v>0</v>
      </c>
    </row>
    <row r="20" spans="1:22" ht="12.9" customHeight="1">
      <c r="A20" s="253">
        <v>152</v>
      </c>
      <c r="B20" s="291" t="s">
        <v>229</v>
      </c>
      <c r="C20" s="43">
        <f>計算!D17</f>
        <v>0</v>
      </c>
      <c r="D20" s="87">
        <f>計算!E17</f>
        <v>0</v>
      </c>
      <c r="E20" s="94">
        <f>計算!F17</f>
        <v>0</v>
      </c>
      <c r="F20" s="39">
        <f>計算!Z17</f>
        <v>0</v>
      </c>
      <c r="G20" s="39">
        <f>計算!AD17</f>
        <v>0</v>
      </c>
      <c r="H20" s="43">
        <f>計算!K17</f>
        <v>0</v>
      </c>
      <c r="I20" s="87">
        <f>計算!L17</f>
        <v>0</v>
      </c>
      <c r="J20" s="94">
        <f>計算!M17</f>
        <v>0</v>
      </c>
      <c r="K20" s="39">
        <f>計算!AA17</f>
        <v>0</v>
      </c>
      <c r="L20" s="39">
        <f>計算!AE17</f>
        <v>0</v>
      </c>
      <c r="M20" s="43">
        <f>計算!T17</f>
        <v>0</v>
      </c>
      <c r="N20" s="87">
        <f>計算!U17</f>
        <v>0</v>
      </c>
      <c r="O20" s="94">
        <f>計算!V17</f>
        <v>0</v>
      </c>
      <c r="P20" s="39">
        <f>計算!AB17</f>
        <v>0</v>
      </c>
      <c r="Q20" s="39">
        <f>計算!AF17</f>
        <v>0</v>
      </c>
      <c r="R20" s="43">
        <f t="shared" si="3"/>
        <v>0</v>
      </c>
      <c r="S20" s="87">
        <f t="shared" si="0"/>
        <v>0</v>
      </c>
      <c r="T20" s="94">
        <f t="shared" si="1"/>
        <v>0</v>
      </c>
      <c r="U20" s="39">
        <f t="shared" si="4"/>
        <v>0</v>
      </c>
      <c r="V20" s="39">
        <f t="shared" si="2"/>
        <v>0</v>
      </c>
    </row>
    <row r="21" spans="1:22" ht="12.9" customHeight="1">
      <c r="A21" s="253">
        <v>161</v>
      </c>
      <c r="B21" s="291" t="s">
        <v>230</v>
      </c>
      <c r="C21" s="43">
        <f>計算!D18</f>
        <v>0</v>
      </c>
      <c r="D21" s="87">
        <f>計算!E18</f>
        <v>0</v>
      </c>
      <c r="E21" s="94">
        <f>計算!F18</f>
        <v>0</v>
      </c>
      <c r="F21" s="39">
        <f>計算!Z18</f>
        <v>0</v>
      </c>
      <c r="G21" s="39">
        <f>計算!AD18</f>
        <v>0</v>
      </c>
      <c r="H21" s="43">
        <f>計算!K18</f>
        <v>0</v>
      </c>
      <c r="I21" s="87">
        <f>計算!L18</f>
        <v>0</v>
      </c>
      <c r="J21" s="94">
        <f>計算!M18</f>
        <v>0</v>
      </c>
      <c r="K21" s="39">
        <f>計算!AA18</f>
        <v>0</v>
      </c>
      <c r="L21" s="39">
        <f>計算!AE18</f>
        <v>0</v>
      </c>
      <c r="M21" s="43">
        <f>計算!T18</f>
        <v>0</v>
      </c>
      <c r="N21" s="87">
        <f>計算!U18</f>
        <v>0</v>
      </c>
      <c r="O21" s="94">
        <f>計算!V18</f>
        <v>0</v>
      </c>
      <c r="P21" s="39">
        <f>計算!AB18</f>
        <v>0</v>
      </c>
      <c r="Q21" s="39">
        <f>計算!AF18</f>
        <v>0</v>
      </c>
      <c r="R21" s="43">
        <f t="shared" si="3"/>
        <v>0</v>
      </c>
      <c r="S21" s="87">
        <f t="shared" si="0"/>
        <v>0</v>
      </c>
      <c r="T21" s="94">
        <f t="shared" si="1"/>
        <v>0</v>
      </c>
      <c r="U21" s="39">
        <f t="shared" si="4"/>
        <v>0</v>
      </c>
      <c r="V21" s="39">
        <f t="shared" si="2"/>
        <v>0</v>
      </c>
    </row>
    <row r="22" spans="1:22" ht="12.9" customHeight="1">
      <c r="A22" s="254">
        <v>162</v>
      </c>
      <c r="B22" s="264" t="s">
        <v>231</v>
      </c>
      <c r="C22" s="50">
        <f>計算!D19</f>
        <v>0</v>
      </c>
      <c r="D22" s="293">
        <f>計算!E19</f>
        <v>0</v>
      </c>
      <c r="E22" s="96">
        <f>計算!F19</f>
        <v>0</v>
      </c>
      <c r="F22" s="47">
        <f>計算!Z19</f>
        <v>0</v>
      </c>
      <c r="G22" s="47">
        <f>計算!AD19</f>
        <v>0</v>
      </c>
      <c r="H22" s="50">
        <f>計算!K19</f>
        <v>0</v>
      </c>
      <c r="I22" s="293">
        <f>計算!L19</f>
        <v>0</v>
      </c>
      <c r="J22" s="96">
        <f>計算!M19</f>
        <v>0</v>
      </c>
      <c r="K22" s="47">
        <f>計算!AA19</f>
        <v>0</v>
      </c>
      <c r="L22" s="47">
        <f>計算!AE19</f>
        <v>0</v>
      </c>
      <c r="M22" s="50">
        <f>計算!T19</f>
        <v>0</v>
      </c>
      <c r="N22" s="293">
        <f>計算!U19</f>
        <v>0</v>
      </c>
      <c r="O22" s="96">
        <f>計算!V19</f>
        <v>0</v>
      </c>
      <c r="P22" s="47">
        <f>計算!AB19</f>
        <v>0</v>
      </c>
      <c r="Q22" s="47">
        <f>計算!AF19</f>
        <v>0</v>
      </c>
      <c r="R22" s="50">
        <f t="shared" si="3"/>
        <v>0</v>
      </c>
      <c r="S22" s="293">
        <f t="shared" si="0"/>
        <v>0</v>
      </c>
      <c r="T22" s="96">
        <f t="shared" si="1"/>
        <v>0</v>
      </c>
      <c r="U22" s="47">
        <f t="shared" si="4"/>
        <v>0</v>
      </c>
      <c r="V22" s="47">
        <f t="shared" si="2"/>
        <v>0</v>
      </c>
    </row>
    <row r="23" spans="1:22" ht="12.9" customHeight="1">
      <c r="A23" s="253">
        <v>163</v>
      </c>
      <c r="B23" s="291" t="s">
        <v>232</v>
      </c>
      <c r="C23" s="43">
        <f>計算!D20</f>
        <v>0</v>
      </c>
      <c r="D23" s="87">
        <f>計算!E20</f>
        <v>0</v>
      </c>
      <c r="E23" s="94">
        <f>計算!F20</f>
        <v>0</v>
      </c>
      <c r="F23" s="39">
        <f>計算!Z20</f>
        <v>0</v>
      </c>
      <c r="G23" s="39">
        <f>計算!AD20</f>
        <v>0</v>
      </c>
      <c r="H23" s="43">
        <f>計算!K20</f>
        <v>0</v>
      </c>
      <c r="I23" s="87">
        <f>計算!L20</f>
        <v>0</v>
      </c>
      <c r="J23" s="94">
        <f>計算!M20</f>
        <v>0</v>
      </c>
      <c r="K23" s="39">
        <f>計算!AA20</f>
        <v>0</v>
      </c>
      <c r="L23" s="39">
        <f>計算!AE20</f>
        <v>0</v>
      </c>
      <c r="M23" s="43">
        <f>計算!T20</f>
        <v>0</v>
      </c>
      <c r="N23" s="87">
        <f>計算!U20</f>
        <v>0</v>
      </c>
      <c r="O23" s="94">
        <f>計算!V20</f>
        <v>0</v>
      </c>
      <c r="P23" s="39">
        <f>計算!AB20</f>
        <v>0</v>
      </c>
      <c r="Q23" s="39">
        <f>計算!AF20</f>
        <v>0</v>
      </c>
      <c r="R23" s="43">
        <f t="shared" si="3"/>
        <v>0</v>
      </c>
      <c r="S23" s="87">
        <f t="shared" si="0"/>
        <v>0</v>
      </c>
      <c r="T23" s="94">
        <f t="shared" si="1"/>
        <v>0</v>
      </c>
      <c r="U23" s="39">
        <f t="shared" si="4"/>
        <v>0</v>
      </c>
      <c r="V23" s="39">
        <f t="shared" si="2"/>
        <v>0</v>
      </c>
    </row>
    <row r="24" spans="1:22" ht="12.9" customHeight="1">
      <c r="A24" s="253">
        <v>164</v>
      </c>
      <c r="B24" s="291" t="s">
        <v>233</v>
      </c>
      <c r="C24" s="43">
        <f>計算!D21</f>
        <v>0</v>
      </c>
      <c r="D24" s="87">
        <f>計算!E21</f>
        <v>0</v>
      </c>
      <c r="E24" s="94">
        <f>計算!F21</f>
        <v>0</v>
      </c>
      <c r="F24" s="39">
        <f>計算!Z21</f>
        <v>0</v>
      </c>
      <c r="G24" s="39">
        <f>計算!AD21</f>
        <v>0</v>
      </c>
      <c r="H24" s="43">
        <f>計算!K21</f>
        <v>0</v>
      </c>
      <c r="I24" s="87">
        <f>計算!L21</f>
        <v>0</v>
      </c>
      <c r="J24" s="94">
        <f>計算!M21</f>
        <v>0</v>
      </c>
      <c r="K24" s="39">
        <f>計算!AA21</f>
        <v>0</v>
      </c>
      <c r="L24" s="39">
        <f>計算!AE21</f>
        <v>0</v>
      </c>
      <c r="M24" s="43">
        <f>計算!T21</f>
        <v>0</v>
      </c>
      <c r="N24" s="87">
        <f>計算!U21</f>
        <v>0</v>
      </c>
      <c r="O24" s="94">
        <f>計算!V21</f>
        <v>0</v>
      </c>
      <c r="P24" s="39">
        <f>計算!AB21</f>
        <v>0</v>
      </c>
      <c r="Q24" s="39">
        <f>計算!AF21</f>
        <v>0</v>
      </c>
      <c r="R24" s="43">
        <f t="shared" si="3"/>
        <v>0</v>
      </c>
      <c r="S24" s="87">
        <f t="shared" si="0"/>
        <v>0</v>
      </c>
      <c r="T24" s="94">
        <f t="shared" si="1"/>
        <v>0</v>
      </c>
      <c r="U24" s="39">
        <f t="shared" si="4"/>
        <v>0</v>
      </c>
      <c r="V24" s="39">
        <f t="shared" si="2"/>
        <v>0</v>
      </c>
    </row>
    <row r="25" spans="1:22" ht="12.9" customHeight="1">
      <c r="A25" s="253">
        <v>191</v>
      </c>
      <c r="B25" s="291" t="s">
        <v>234</v>
      </c>
      <c r="C25" s="43">
        <f>計算!D22</f>
        <v>0</v>
      </c>
      <c r="D25" s="87">
        <f>計算!E22</f>
        <v>0</v>
      </c>
      <c r="E25" s="94">
        <f>計算!F22</f>
        <v>0</v>
      </c>
      <c r="F25" s="39">
        <f>計算!Z22</f>
        <v>0</v>
      </c>
      <c r="G25" s="39">
        <f>計算!AD22</f>
        <v>0</v>
      </c>
      <c r="H25" s="43">
        <f>計算!K22</f>
        <v>0</v>
      </c>
      <c r="I25" s="87">
        <f>計算!L22</f>
        <v>0</v>
      </c>
      <c r="J25" s="94">
        <f>計算!M22</f>
        <v>0</v>
      </c>
      <c r="K25" s="39">
        <f>計算!AA22</f>
        <v>0</v>
      </c>
      <c r="L25" s="39">
        <f>計算!AE22</f>
        <v>0</v>
      </c>
      <c r="M25" s="43">
        <f>計算!T22</f>
        <v>0</v>
      </c>
      <c r="N25" s="87">
        <f>計算!U22</f>
        <v>0</v>
      </c>
      <c r="O25" s="94">
        <f>計算!V22</f>
        <v>0</v>
      </c>
      <c r="P25" s="39">
        <f>計算!AB22</f>
        <v>0</v>
      </c>
      <c r="Q25" s="39">
        <f>計算!AF22</f>
        <v>0</v>
      </c>
      <c r="R25" s="43">
        <f t="shared" si="3"/>
        <v>0</v>
      </c>
      <c r="S25" s="87">
        <f t="shared" si="0"/>
        <v>0</v>
      </c>
      <c r="T25" s="94">
        <f t="shared" si="1"/>
        <v>0</v>
      </c>
      <c r="U25" s="39">
        <f t="shared" si="4"/>
        <v>0</v>
      </c>
      <c r="V25" s="39">
        <f t="shared" si="2"/>
        <v>0</v>
      </c>
    </row>
    <row r="26" spans="1:22" ht="12.9" customHeight="1">
      <c r="A26" s="253">
        <v>201</v>
      </c>
      <c r="B26" s="291" t="s">
        <v>235</v>
      </c>
      <c r="C26" s="43">
        <f>計算!D23</f>
        <v>0</v>
      </c>
      <c r="D26" s="87">
        <f>計算!E23</f>
        <v>0</v>
      </c>
      <c r="E26" s="94">
        <f>計算!F23</f>
        <v>0</v>
      </c>
      <c r="F26" s="39">
        <f>計算!Z23</f>
        <v>0</v>
      </c>
      <c r="G26" s="39">
        <f>計算!AD23</f>
        <v>0</v>
      </c>
      <c r="H26" s="43">
        <f>計算!K23</f>
        <v>0</v>
      </c>
      <c r="I26" s="87">
        <f>計算!L23</f>
        <v>0</v>
      </c>
      <c r="J26" s="94">
        <f>計算!M23</f>
        <v>0</v>
      </c>
      <c r="K26" s="39">
        <f>計算!AA23</f>
        <v>0</v>
      </c>
      <c r="L26" s="39">
        <f>計算!AE23</f>
        <v>0</v>
      </c>
      <c r="M26" s="43">
        <f>計算!T23</f>
        <v>0</v>
      </c>
      <c r="N26" s="87">
        <f>計算!U23</f>
        <v>0</v>
      </c>
      <c r="O26" s="94">
        <f>計算!V23</f>
        <v>0</v>
      </c>
      <c r="P26" s="39">
        <f>計算!AB23</f>
        <v>0</v>
      </c>
      <c r="Q26" s="39">
        <f>計算!AF23</f>
        <v>0</v>
      </c>
      <c r="R26" s="43">
        <f t="shared" si="3"/>
        <v>0</v>
      </c>
      <c r="S26" s="87">
        <f t="shared" si="0"/>
        <v>0</v>
      </c>
      <c r="T26" s="94">
        <f t="shared" si="1"/>
        <v>0</v>
      </c>
      <c r="U26" s="39">
        <f t="shared" si="4"/>
        <v>0</v>
      </c>
      <c r="V26" s="39">
        <f t="shared" si="2"/>
        <v>0</v>
      </c>
    </row>
    <row r="27" spans="1:22" ht="12.9" customHeight="1">
      <c r="A27" s="253">
        <v>202</v>
      </c>
      <c r="B27" s="291" t="s">
        <v>236</v>
      </c>
      <c r="C27" s="43">
        <f>計算!D24</f>
        <v>0</v>
      </c>
      <c r="D27" s="87">
        <f>計算!E24</f>
        <v>0</v>
      </c>
      <c r="E27" s="94">
        <f>計算!F24</f>
        <v>0</v>
      </c>
      <c r="F27" s="39">
        <f>計算!Z24</f>
        <v>0</v>
      </c>
      <c r="G27" s="39">
        <f>計算!AD24</f>
        <v>0</v>
      </c>
      <c r="H27" s="43">
        <f>計算!K24</f>
        <v>0</v>
      </c>
      <c r="I27" s="87">
        <f>計算!L24</f>
        <v>0</v>
      </c>
      <c r="J27" s="94">
        <f>計算!M24</f>
        <v>0</v>
      </c>
      <c r="K27" s="39">
        <f>計算!AA24</f>
        <v>0</v>
      </c>
      <c r="L27" s="39">
        <f>計算!AE24</f>
        <v>0</v>
      </c>
      <c r="M27" s="43">
        <f>計算!T24</f>
        <v>0</v>
      </c>
      <c r="N27" s="87">
        <f>計算!U24</f>
        <v>0</v>
      </c>
      <c r="O27" s="94">
        <f>計算!V24</f>
        <v>0</v>
      </c>
      <c r="P27" s="39">
        <f>計算!AB24</f>
        <v>0</v>
      </c>
      <c r="Q27" s="39">
        <f>計算!AF24</f>
        <v>0</v>
      </c>
      <c r="R27" s="43">
        <f t="shared" si="3"/>
        <v>0</v>
      </c>
      <c r="S27" s="87">
        <f t="shared" si="0"/>
        <v>0</v>
      </c>
      <c r="T27" s="94">
        <f t="shared" si="1"/>
        <v>0</v>
      </c>
      <c r="U27" s="39">
        <f t="shared" si="4"/>
        <v>0</v>
      </c>
      <c r="V27" s="39">
        <f t="shared" si="2"/>
        <v>0</v>
      </c>
    </row>
    <row r="28" spans="1:22" ht="12.9" customHeight="1">
      <c r="A28" s="297">
        <v>203</v>
      </c>
      <c r="B28" s="265" t="s">
        <v>237</v>
      </c>
      <c r="C28" s="49">
        <f>計算!D25</f>
        <v>0</v>
      </c>
      <c r="D28" s="86">
        <f>計算!E25</f>
        <v>0</v>
      </c>
      <c r="E28" s="88">
        <f>計算!F25</f>
        <v>0</v>
      </c>
      <c r="F28" s="46">
        <f>計算!Z25</f>
        <v>0</v>
      </c>
      <c r="G28" s="46">
        <f>計算!AD25</f>
        <v>0</v>
      </c>
      <c r="H28" s="49">
        <f>計算!K25</f>
        <v>0</v>
      </c>
      <c r="I28" s="86">
        <f>計算!L25</f>
        <v>0</v>
      </c>
      <c r="J28" s="88">
        <f>計算!M25</f>
        <v>0</v>
      </c>
      <c r="K28" s="46">
        <f>計算!AA25</f>
        <v>0</v>
      </c>
      <c r="L28" s="46">
        <f>計算!AE25</f>
        <v>0</v>
      </c>
      <c r="M28" s="49">
        <f>計算!T25</f>
        <v>0</v>
      </c>
      <c r="N28" s="86">
        <f>計算!U25</f>
        <v>0</v>
      </c>
      <c r="O28" s="88">
        <f>計算!V25</f>
        <v>0</v>
      </c>
      <c r="P28" s="46">
        <f>計算!AB25</f>
        <v>0</v>
      </c>
      <c r="Q28" s="46">
        <f>計算!AF25</f>
        <v>0</v>
      </c>
      <c r="R28" s="49">
        <f t="shared" si="3"/>
        <v>0</v>
      </c>
      <c r="S28" s="86">
        <f t="shared" si="0"/>
        <v>0</v>
      </c>
      <c r="T28" s="88">
        <f t="shared" si="1"/>
        <v>0</v>
      </c>
      <c r="U28" s="46">
        <f t="shared" si="4"/>
        <v>0</v>
      </c>
      <c r="V28" s="46">
        <f t="shared" si="2"/>
        <v>0</v>
      </c>
    </row>
    <row r="29" spans="1:22" ht="12.9" customHeight="1">
      <c r="A29" s="253">
        <v>204</v>
      </c>
      <c r="B29" s="291" t="s">
        <v>238</v>
      </c>
      <c r="C29" s="43">
        <f>計算!D26</f>
        <v>0</v>
      </c>
      <c r="D29" s="87">
        <f>計算!E26</f>
        <v>0</v>
      </c>
      <c r="E29" s="94">
        <f>計算!F26</f>
        <v>0</v>
      </c>
      <c r="F29" s="39">
        <f>計算!Z26</f>
        <v>0</v>
      </c>
      <c r="G29" s="39">
        <f>計算!AD26</f>
        <v>0</v>
      </c>
      <c r="H29" s="43">
        <f>計算!K26</f>
        <v>0</v>
      </c>
      <c r="I29" s="87">
        <f>計算!L26</f>
        <v>0</v>
      </c>
      <c r="J29" s="94">
        <f>計算!M26</f>
        <v>0</v>
      </c>
      <c r="K29" s="39">
        <f>計算!AA26</f>
        <v>0</v>
      </c>
      <c r="L29" s="39">
        <f>計算!AE26</f>
        <v>0</v>
      </c>
      <c r="M29" s="43">
        <f>計算!T26</f>
        <v>0</v>
      </c>
      <c r="N29" s="87">
        <f>計算!U26</f>
        <v>0</v>
      </c>
      <c r="O29" s="94">
        <f>計算!V26</f>
        <v>0</v>
      </c>
      <c r="P29" s="39">
        <f>計算!AB26</f>
        <v>0</v>
      </c>
      <c r="Q29" s="39">
        <f>計算!AF26</f>
        <v>0</v>
      </c>
      <c r="R29" s="43">
        <f t="shared" si="3"/>
        <v>0</v>
      </c>
      <c r="S29" s="87">
        <f t="shared" si="0"/>
        <v>0</v>
      </c>
      <c r="T29" s="94">
        <f t="shared" si="1"/>
        <v>0</v>
      </c>
      <c r="U29" s="39">
        <f t="shared" si="4"/>
        <v>0</v>
      </c>
      <c r="V29" s="39">
        <f t="shared" si="2"/>
        <v>0</v>
      </c>
    </row>
    <row r="30" spans="1:22" ht="12.9" customHeight="1">
      <c r="A30" s="253">
        <v>205</v>
      </c>
      <c r="B30" s="291" t="s">
        <v>239</v>
      </c>
      <c r="C30" s="43">
        <f>計算!D27</f>
        <v>0</v>
      </c>
      <c r="D30" s="87">
        <f>計算!E27</f>
        <v>0</v>
      </c>
      <c r="E30" s="94">
        <f>計算!F27</f>
        <v>0</v>
      </c>
      <c r="F30" s="39">
        <f>計算!Z27</f>
        <v>0</v>
      </c>
      <c r="G30" s="39">
        <f>計算!AD27</f>
        <v>0</v>
      </c>
      <c r="H30" s="43">
        <f>計算!K27</f>
        <v>0</v>
      </c>
      <c r="I30" s="87">
        <f>計算!L27</f>
        <v>0</v>
      </c>
      <c r="J30" s="94">
        <f>計算!M27</f>
        <v>0</v>
      </c>
      <c r="K30" s="39">
        <f>計算!AA27</f>
        <v>0</v>
      </c>
      <c r="L30" s="39">
        <f>計算!AE27</f>
        <v>0</v>
      </c>
      <c r="M30" s="43">
        <f>計算!T27</f>
        <v>0</v>
      </c>
      <c r="N30" s="87">
        <f>計算!U27</f>
        <v>0</v>
      </c>
      <c r="O30" s="94">
        <f>計算!V27</f>
        <v>0</v>
      </c>
      <c r="P30" s="39">
        <f>計算!AB27</f>
        <v>0</v>
      </c>
      <c r="Q30" s="39">
        <f>計算!AF27</f>
        <v>0</v>
      </c>
      <c r="R30" s="43">
        <f t="shared" si="3"/>
        <v>0</v>
      </c>
      <c r="S30" s="87">
        <f t="shared" si="0"/>
        <v>0</v>
      </c>
      <c r="T30" s="94">
        <f t="shared" si="1"/>
        <v>0</v>
      </c>
      <c r="U30" s="39">
        <f t="shared" si="4"/>
        <v>0</v>
      </c>
      <c r="V30" s="39">
        <f t="shared" si="2"/>
        <v>0</v>
      </c>
    </row>
    <row r="31" spans="1:22" ht="12.9" customHeight="1">
      <c r="A31" s="253">
        <v>206</v>
      </c>
      <c r="B31" s="291" t="s">
        <v>240</v>
      </c>
      <c r="C31" s="43">
        <f>計算!D28</f>
        <v>0</v>
      </c>
      <c r="D31" s="87">
        <f>計算!E28</f>
        <v>0</v>
      </c>
      <c r="E31" s="94">
        <f>計算!F28</f>
        <v>0</v>
      </c>
      <c r="F31" s="39">
        <f>計算!Z28</f>
        <v>0</v>
      </c>
      <c r="G31" s="39">
        <f>計算!AD28</f>
        <v>0</v>
      </c>
      <c r="H31" s="43">
        <f>計算!K28</f>
        <v>0</v>
      </c>
      <c r="I31" s="87">
        <f>計算!L28</f>
        <v>0</v>
      </c>
      <c r="J31" s="94">
        <f>計算!M28</f>
        <v>0</v>
      </c>
      <c r="K31" s="39">
        <f>計算!AA28</f>
        <v>0</v>
      </c>
      <c r="L31" s="39">
        <f>計算!AE28</f>
        <v>0</v>
      </c>
      <c r="M31" s="43">
        <f>計算!T28</f>
        <v>0</v>
      </c>
      <c r="N31" s="87">
        <f>計算!U28</f>
        <v>0</v>
      </c>
      <c r="O31" s="94">
        <f>計算!V28</f>
        <v>0</v>
      </c>
      <c r="P31" s="39">
        <f>計算!AB28</f>
        <v>0</v>
      </c>
      <c r="Q31" s="39">
        <f>計算!AF28</f>
        <v>0</v>
      </c>
      <c r="R31" s="43">
        <f t="shared" si="3"/>
        <v>0</v>
      </c>
      <c r="S31" s="87">
        <f t="shared" si="0"/>
        <v>0</v>
      </c>
      <c r="T31" s="94">
        <f t="shared" si="1"/>
        <v>0</v>
      </c>
      <c r="U31" s="39">
        <f t="shared" si="4"/>
        <v>0</v>
      </c>
      <c r="V31" s="39">
        <f t="shared" si="2"/>
        <v>0</v>
      </c>
    </row>
    <row r="32" spans="1:22" ht="12.9" customHeight="1">
      <c r="A32" s="254">
        <v>207</v>
      </c>
      <c r="B32" s="264" t="s">
        <v>241</v>
      </c>
      <c r="C32" s="50">
        <f>計算!D29</f>
        <v>0</v>
      </c>
      <c r="D32" s="293">
        <f>計算!E29</f>
        <v>0</v>
      </c>
      <c r="E32" s="96">
        <f>計算!F29</f>
        <v>0</v>
      </c>
      <c r="F32" s="47">
        <f>計算!Z29</f>
        <v>0</v>
      </c>
      <c r="G32" s="47">
        <f>計算!AD29</f>
        <v>0</v>
      </c>
      <c r="H32" s="50">
        <f>計算!K29</f>
        <v>0</v>
      </c>
      <c r="I32" s="293">
        <f>計算!L29</f>
        <v>0</v>
      </c>
      <c r="J32" s="96">
        <f>計算!M29</f>
        <v>0</v>
      </c>
      <c r="K32" s="47">
        <f>計算!AA29</f>
        <v>0</v>
      </c>
      <c r="L32" s="47">
        <f>計算!AE29</f>
        <v>0</v>
      </c>
      <c r="M32" s="50">
        <f>計算!T29</f>
        <v>0</v>
      </c>
      <c r="N32" s="293">
        <f>計算!U29</f>
        <v>0</v>
      </c>
      <c r="O32" s="96">
        <f>計算!V29</f>
        <v>0</v>
      </c>
      <c r="P32" s="47">
        <f>計算!AB29</f>
        <v>0</v>
      </c>
      <c r="Q32" s="47">
        <f>計算!AF29</f>
        <v>0</v>
      </c>
      <c r="R32" s="50">
        <f t="shared" si="3"/>
        <v>0</v>
      </c>
      <c r="S32" s="293">
        <f t="shared" si="0"/>
        <v>0</v>
      </c>
      <c r="T32" s="96">
        <f t="shared" si="1"/>
        <v>0</v>
      </c>
      <c r="U32" s="47">
        <f t="shared" si="4"/>
        <v>0</v>
      </c>
      <c r="V32" s="47">
        <f t="shared" si="2"/>
        <v>0</v>
      </c>
    </row>
    <row r="33" spans="1:22" ht="12.9" customHeight="1">
      <c r="A33" s="253">
        <v>208</v>
      </c>
      <c r="B33" s="291" t="s">
        <v>242</v>
      </c>
      <c r="C33" s="43">
        <f>計算!D30</f>
        <v>0</v>
      </c>
      <c r="D33" s="87">
        <f>計算!E30</f>
        <v>0</v>
      </c>
      <c r="E33" s="94">
        <f>計算!F30</f>
        <v>0</v>
      </c>
      <c r="F33" s="39">
        <f>計算!Z30</f>
        <v>0</v>
      </c>
      <c r="G33" s="39">
        <f>計算!AD30</f>
        <v>0</v>
      </c>
      <c r="H33" s="43">
        <f>計算!K30</f>
        <v>0</v>
      </c>
      <c r="I33" s="87">
        <f>計算!L30</f>
        <v>0</v>
      </c>
      <c r="J33" s="94">
        <f>計算!M30</f>
        <v>0</v>
      </c>
      <c r="K33" s="39">
        <f>計算!AA30</f>
        <v>0</v>
      </c>
      <c r="L33" s="39">
        <f>計算!AE30</f>
        <v>0</v>
      </c>
      <c r="M33" s="43">
        <f>計算!T30</f>
        <v>0</v>
      </c>
      <c r="N33" s="87">
        <f>計算!U30</f>
        <v>0</v>
      </c>
      <c r="O33" s="94">
        <f>計算!V30</f>
        <v>0</v>
      </c>
      <c r="P33" s="39">
        <f>計算!AB30</f>
        <v>0</v>
      </c>
      <c r="Q33" s="39">
        <f>計算!AF30</f>
        <v>0</v>
      </c>
      <c r="R33" s="43">
        <f t="shared" si="3"/>
        <v>0</v>
      </c>
      <c r="S33" s="87">
        <f t="shared" si="0"/>
        <v>0</v>
      </c>
      <c r="T33" s="94">
        <f t="shared" si="1"/>
        <v>0</v>
      </c>
      <c r="U33" s="39">
        <f t="shared" si="4"/>
        <v>0</v>
      </c>
      <c r="V33" s="39">
        <f t="shared" si="2"/>
        <v>0</v>
      </c>
    </row>
    <row r="34" spans="1:22" ht="12.9" customHeight="1">
      <c r="A34" s="253">
        <v>211</v>
      </c>
      <c r="B34" s="291" t="s">
        <v>243</v>
      </c>
      <c r="C34" s="43">
        <f>計算!D31</f>
        <v>0</v>
      </c>
      <c r="D34" s="87">
        <f>計算!E31</f>
        <v>0</v>
      </c>
      <c r="E34" s="94">
        <f>計算!F31</f>
        <v>0</v>
      </c>
      <c r="F34" s="39">
        <f>計算!Z31</f>
        <v>0</v>
      </c>
      <c r="G34" s="39">
        <f>計算!AD31</f>
        <v>0</v>
      </c>
      <c r="H34" s="43">
        <f>計算!K31</f>
        <v>0</v>
      </c>
      <c r="I34" s="87">
        <f>計算!L31</f>
        <v>0</v>
      </c>
      <c r="J34" s="94">
        <f>計算!M31</f>
        <v>0</v>
      </c>
      <c r="K34" s="39">
        <f>計算!AA31</f>
        <v>0</v>
      </c>
      <c r="L34" s="39">
        <f>計算!AE31</f>
        <v>0</v>
      </c>
      <c r="M34" s="43">
        <f>計算!T31</f>
        <v>0</v>
      </c>
      <c r="N34" s="87">
        <f>計算!U31</f>
        <v>0</v>
      </c>
      <c r="O34" s="94">
        <f>計算!V31</f>
        <v>0</v>
      </c>
      <c r="P34" s="39">
        <f>計算!AB31</f>
        <v>0</v>
      </c>
      <c r="Q34" s="39">
        <f>計算!AF31</f>
        <v>0</v>
      </c>
      <c r="R34" s="43">
        <f t="shared" si="3"/>
        <v>0</v>
      </c>
      <c r="S34" s="87">
        <f t="shared" si="0"/>
        <v>0</v>
      </c>
      <c r="T34" s="94">
        <f t="shared" si="1"/>
        <v>0</v>
      </c>
      <c r="U34" s="39">
        <f t="shared" si="4"/>
        <v>0</v>
      </c>
      <c r="V34" s="39">
        <f t="shared" si="2"/>
        <v>0</v>
      </c>
    </row>
    <row r="35" spans="1:22" ht="12.9" customHeight="1">
      <c r="A35" s="253">
        <v>212</v>
      </c>
      <c r="B35" s="291" t="s">
        <v>244</v>
      </c>
      <c r="C35" s="43">
        <f>計算!D32</f>
        <v>0</v>
      </c>
      <c r="D35" s="87">
        <f>計算!E32</f>
        <v>0</v>
      </c>
      <c r="E35" s="94">
        <f>計算!F32</f>
        <v>0</v>
      </c>
      <c r="F35" s="39">
        <f>計算!Z32</f>
        <v>0</v>
      </c>
      <c r="G35" s="39">
        <f>計算!AD32</f>
        <v>0</v>
      </c>
      <c r="H35" s="43">
        <f>計算!K32</f>
        <v>0</v>
      </c>
      <c r="I35" s="87">
        <f>計算!L32</f>
        <v>0</v>
      </c>
      <c r="J35" s="94">
        <f>計算!M32</f>
        <v>0</v>
      </c>
      <c r="K35" s="39">
        <f>計算!AA32</f>
        <v>0</v>
      </c>
      <c r="L35" s="39">
        <f>計算!AE32</f>
        <v>0</v>
      </c>
      <c r="M35" s="43">
        <f>計算!T32</f>
        <v>0</v>
      </c>
      <c r="N35" s="87">
        <f>計算!U32</f>
        <v>0</v>
      </c>
      <c r="O35" s="94">
        <f>計算!V32</f>
        <v>0</v>
      </c>
      <c r="P35" s="39">
        <f>計算!AB32</f>
        <v>0</v>
      </c>
      <c r="Q35" s="39">
        <f>計算!AF32</f>
        <v>0</v>
      </c>
      <c r="R35" s="43">
        <f t="shared" si="3"/>
        <v>0</v>
      </c>
      <c r="S35" s="87">
        <f t="shared" si="0"/>
        <v>0</v>
      </c>
      <c r="T35" s="94">
        <f t="shared" si="1"/>
        <v>0</v>
      </c>
      <c r="U35" s="39">
        <f t="shared" si="4"/>
        <v>0</v>
      </c>
      <c r="V35" s="39">
        <f t="shared" si="2"/>
        <v>0</v>
      </c>
    </row>
    <row r="36" spans="1:22" ht="12.9" customHeight="1">
      <c r="A36" s="253">
        <v>221</v>
      </c>
      <c r="B36" s="291" t="s">
        <v>245</v>
      </c>
      <c r="C36" s="43">
        <f>計算!D33</f>
        <v>0</v>
      </c>
      <c r="D36" s="87">
        <f>計算!E33</f>
        <v>0</v>
      </c>
      <c r="E36" s="94">
        <f>計算!F33</f>
        <v>0</v>
      </c>
      <c r="F36" s="39">
        <f>計算!Z33</f>
        <v>0</v>
      </c>
      <c r="G36" s="39">
        <f>計算!AD33</f>
        <v>0</v>
      </c>
      <c r="H36" s="43">
        <f>計算!K33</f>
        <v>0</v>
      </c>
      <c r="I36" s="87">
        <f>計算!L33</f>
        <v>0</v>
      </c>
      <c r="J36" s="94">
        <f>計算!M33</f>
        <v>0</v>
      </c>
      <c r="K36" s="39">
        <f>計算!AA33</f>
        <v>0</v>
      </c>
      <c r="L36" s="39">
        <f>計算!AE33</f>
        <v>0</v>
      </c>
      <c r="M36" s="43">
        <f>計算!T33</f>
        <v>0</v>
      </c>
      <c r="N36" s="87">
        <f>計算!U33</f>
        <v>0</v>
      </c>
      <c r="O36" s="94">
        <f>計算!V33</f>
        <v>0</v>
      </c>
      <c r="P36" s="39">
        <f>計算!AB33</f>
        <v>0</v>
      </c>
      <c r="Q36" s="39">
        <f>計算!AF33</f>
        <v>0</v>
      </c>
      <c r="R36" s="43">
        <f t="shared" si="3"/>
        <v>0</v>
      </c>
      <c r="S36" s="87">
        <f t="shared" si="0"/>
        <v>0</v>
      </c>
      <c r="T36" s="94">
        <f t="shared" si="1"/>
        <v>0</v>
      </c>
      <c r="U36" s="39">
        <f t="shared" si="4"/>
        <v>0</v>
      </c>
      <c r="V36" s="39">
        <f t="shared" si="2"/>
        <v>0</v>
      </c>
    </row>
    <row r="37" spans="1:22" ht="12.9" customHeight="1">
      <c r="A37" s="253">
        <v>222</v>
      </c>
      <c r="B37" s="291" t="s">
        <v>246</v>
      </c>
      <c r="C37" s="43">
        <f>計算!D34</f>
        <v>0</v>
      </c>
      <c r="D37" s="87">
        <f>計算!E34</f>
        <v>0</v>
      </c>
      <c r="E37" s="94">
        <f>計算!F34</f>
        <v>0</v>
      </c>
      <c r="F37" s="39">
        <f>計算!Z34</f>
        <v>0</v>
      </c>
      <c r="G37" s="39">
        <f>計算!AD34</f>
        <v>0</v>
      </c>
      <c r="H37" s="43">
        <f>計算!K34</f>
        <v>0</v>
      </c>
      <c r="I37" s="87">
        <f>計算!L34</f>
        <v>0</v>
      </c>
      <c r="J37" s="94">
        <f>計算!M34</f>
        <v>0</v>
      </c>
      <c r="K37" s="39">
        <f>計算!AA34</f>
        <v>0</v>
      </c>
      <c r="L37" s="39">
        <f>計算!AE34</f>
        <v>0</v>
      </c>
      <c r="M37" s="43">
        <f>計算!T34</f>
        <v>0</v>
      </c>
      <c r="N37" s="87">
        <f>計算!U34</f>
        <v>0</v>
      </c>
      <c r="O37" s="94">
        <f>計算!V34</f>
        <v>0</v>
      </c>
      <c r="P37" s="39">
        <f>計算!AB34</f>
        <v>0</v>
      </c>
      <c r="Q37" s="39">
        <f>計算!AF34</f>
        <v>0</v>
      </c>
      <c r="R37" s="43">
        <f t="shared" si="3"/>
        <v>0</v>
      </c>
      <c r="S37" s="87">
        <f t="shared" si="0"/>
        <v>0</v>
      </c>
      <c r="T37" s="94">
        <f t="shared" si="1"/>
        <v>0</v>
      </c>
      <c r="U37" s="39">
        <f t="shared" si="4"/>
        <v>0</v>
      </c>
      <c r="V37" s="39">
        <f t="shared" si="2"/>
        <v>0</v>
      </c>
    </row>
    <row r="38" spans="1:22" ht="12.9" customHeight="1">
      <c r="A38" s="297">
        <v>231</v>
      </c>
      <c r="B38" s="265" t="s">
        <v>247</v>
      </c>
      <c r="C38" s="49">
        <f>計算!D35</f>
        <v>0</v>
      </c>
      <c r="D38" s="86">
        <f>計算!E35</f>
        <v>0</v>
      </c>
      <c r="E38" s="88">
        <f>計算!F35</f>
        <v>0</v>
      </c>
      <c r="F38" s="46">
        <f>計算!Z35</f>
        <v>0</v>
      </c>
      <c r="G38" s="46">
        <f>計算!AD35</f>
        <v>0</v>
      </c>
      <c r="H38" s="49">
        <f>計算!K35</f>
        <v>0</v>
      </c>
      <c r="I38" s="86">
        <f>計算!L35</f>
        <v>0</v>
      </c>
      <c r="J38" s="88">
        <f>計算!M35</f>
        <v>0</v>
      </c>
      <c r="K38" s="46">
        <f>計算!AA35</f>
        <v>0</v>
      </c>
      <c r="L38" s="46">
        <f>計算!AE35</f>
        <v>0</v>
      </c>
      <c r="M38" s="49">
        <f>計算!T35</f>
        <v>0</v>
      </c>
      <c r="N38" s="86">
        <f>計算!U35</f>
        <v>0</v>
      </c>
      <c r="O38" s="88">
        <f>計算!V35</f>
        <v>0</v>
      </c>
      <c r="P38" s="46">
        <f>計算!AB35</f>
        <v>0</v>
      </c>
      <c r="Q38" s="46">
        <f>計算!AF35</f>
        <v>0</v>
      </c>
      <c r="R38" s="49">
        <f t="shared" si="3"/>
        <v>0</v>
      </c>
      <c r="S38" s="86">
        <f t="shared" si="0"/>
        <v>0</v>
      </c>
      <c r="T38" s="88">
        <f t="shared" si="1"/>
        <v>0</v>
      </c>
      <c r="U38" s="46">
        <f t="shared" si="4"/>
        <v>0</v>
      </c>
      <c r="V38" s="46">
        <f t="shared" si="2"/>
        <v>0</v>
      </c>
    </row>
    <row r="39" spans="1:22" ht="12.9" customHeight="1">
      <c r="A39" s="253">
        <v>251</v>
      </c>
      <c r="B39" s="291" t="s">
        <v>248</v>
      </c>
      <c r="C39" s="43">
        <f>計算!D36</f>
        <v>0</v>
      </c>
      <c r="D39" s="87">
        <f>計算!E36</f>
        <v>0</v>
      </c>
      <c r="E39" s="94">
        <f>計算!F36</f>
        <v>0</v>
      </c>
      <c r="F39" s="39">
        <f>計算!Z36</f>
        <v>0</v>
      </c>
      <c r="G39" s="39">
        <f>計算!AD36</f>
        <v>0</v>
      </c>
      <c r="H39" s="43">
        <f>計算!K36</f>
        <v>0</v>
      </c>
      <c r="I39" s="87">
        <f>計算!L36</f>
        <v>0</v>
      </c>
      <c r="J39" s="94">
        <f>計算!M36</f>
        <v>0</v>
      </c>
      <c r="K39" s="39">
        <f>計算!AA36</f>
        <v>0</v>
      </c>
      <c r="L39" s="39">
        <f>計算!AE36</f>
        <v>0</v>
      </c>
      <c r="M39" s="43">
        <f>計算!T36</f>
        <v>0</v>
      </c>
      <c r="N39" s="87">
        <f>計算!U36</f>
        <v>0</v>
      </c>
      <c r="O39" s="94">
        <f>計算!V36</f>
        <v>0</v>
      </c>
      <c r="P39" s="39">
        <f>計算!AB36</f>
        <v>0</v>
      </c>
      <c r="Q39" s="39">
        <f>計算!AF36</f>
        <v>0</v>
      </c>
      <c r="R39" s="43">
        <f t="shared" si="3"/>
        <v>0</v>
      </c>
      <c r="S39" s="87">
        <f t="shared" si="0"/>
        <v>0</v>
      </c>
      <c r="T39" s="94">
        <f t="shared" si="1"/>
        <v>0</v>
      </c>
      <c r="U39" s="39">
        <f t="shared" si="4"/>
        <v>0</v>
      </c>
      <c r="V39" s="39">
        <f t="shared" si="2"/>
        <v>0</v>
      </c>
    </row>
    <row r="40" spans="1:22" ht="12.9" customHeight="1">
      <c r="A40" s="253">
        <v>252</v>
      </c>
      <c r="B40" s="291" t="s">
        <v>249</v>
      </c>
      <c r="C40" s="43">
        <f>計算!D37</f>
        <v>0</v>
      </c>
      <c r="D40" s="87">
        <f>計算!E37</f>
        <v>0</v>
      </c>
      <c r="E40" s="94">
        <f>計算!F37</f>
        <v>0</v>
      </c>
      <c r="F40" s="39">
        <f>計算!Z37</f>
        <v>0</v>
      </c>
      <c r="G40" s="39">
        <f>計算!AD37</f>
        <v>0</v>
      </c>
      <c r="H40" s="43">
        <f>計算!K37</f>
        <v>0</v>
      </c>
      <c r="I40" s="87">
        <f>計算!L37</f>
        <v>0</v>
      </c>
      <c r="J40" s="94">
        <f>計算!M37</f>
        <v>0</v>
      </c>
      <c r="K40" s="39">
        <f>計算!AA37</f>
        <v>0</v>
      </c>
      <c r="L40" s="39">
        <f>計算!AE37</f>
        <v>0</v>
      </c>
      <c r="M40" s="43">
        <f>計算!T37</f>
        <v>0</v>
      </c>
      <c r="N40" s="87">
        <f>計算!U37</f>
        <v>0</v>
      </c>
      <c r="O40" s="94">
        <f>計算!V37</f>
        <v>0</v>
      </c>
      <c r="P40" s="39">
        <f>計算!AB37</f>
        <v>0</v>
      </c>
      <c r="Q40" s="39">
        <f>計算!AF37</f>
        <v>0</v>
      </c>
      <c r="R40" s="43">
        <f t="shared" si="3"/>
        <v>0</v>
      </c>
      <c r="S40" s="87">
        <f t="shared" si="0"/>
        <v>0</v>
      </c>
      <c r="T40" s="94">
        <f t="shared" si="1"/>
        <v>0</v>
      </c>
      <c r="U40" s="39">
        <f t="shared" si="4"/>
        <v>0</v>
      </c>
      <c r="V40" s="39">
        <f t="shared" si="2"/>
        <v>0</v>
      </c>
    </row>
    <row r="41" spans="1:22" ht="12.9" customHeight="1">
      <c r="A41" s="253">
        <v>253</v>
      </c>
      <c r="B41" s="291" t="s">
        <v>250</v>
      </c>
      <c r="C41" s="43">
        <f>計算!D38</f>
        <v>0</v>
      </c>
      <c r="D41" s="87">
        <f>計算!E38</f>
        <v>0</v>
      </c>
      <c r="E41" s="94">
        <f>計算!F38</f>
        <v>0</v>
      </c>
      <c r="F41" s="39">
        <f>計算!Z38</f>
        <v>0</v>
      </c>
      <c r="G41" s="39">
        <f>計算!AD38</f>
        <v>0</v>
      </c>
      <c r="H41" s="43">
        <f>計算!K38</f>
        <v>0</v>
      </c>
      <c r="I41" s="87">
        <f>計算!L38</f>
        <v>0</v>
      </c>
      <c r="J41" s="94">
        <f>計算!M38</f>
        <v>0</v>
      </c>
      <c r="K41" s="39">
        <f>計算!AA38</f>
        <v>0</v>
      </c>
      <c r="L41" s="39">
        <f>計算!AE38</f>
        <v>0</v>
      </c>
      <c r="M41" s="43">
        <f>計算!T38</f>
        <v>0</v>
      </c>
      <c r="N41" s="87">
        <f>計算!U38</f>
        <v>0</v>
      </c>
      <c r="O41" s="94">
        <f>計算!V38</f>
        <v>0</v>
      </c>
      <c r="P41" s="39">
        <f>計算!AB38</f>
        <v>0</v>
      </c>
      <c r="Q41" s="39">
        <f>計算!AF38</f>
        <v>0</v>
      </c>
      <c r="R41" s="43">
        <f t="shared" si="3"/>
        <v>0</v>
      </c>
      <c r="S41" s="87">
        <f t="shared" si="0"/>
        <v>0</v>
      </c>
      <c r="T41" s="94">
        <f t="shared" si="1"/>
        <v>0</v>
      </c>
      <c r="U41" s="39">
        <f t="shared" si="4"/>
        <v>0</v>
      </c>
      <c r="V41" s="39">
        <f t="shared" si="2"/>
        <v>0</v>
      </c>
    </row>
    <row r="42" spans="1:22" ht="12.9" customHeight="1">
      <c r="A42" s="254">
        <v>259</v>
      </c>
      <c r="B42" s="264" t="s">
        <v>251</v>
      </c>
      <c r="C42" s="50">
        <f>計算!D39</f>
        <v>0</v>
      </c>
      <c r="D42" s="293">
        <f>計算!E39</f>
        <v>0</v>
      </c>
      <c r="E42" s="96">
        <f>計算!F39</f>
        <v>0</v>
      </c>
      <c r="F42" s="47">
        <f>計算!Z39</f>
        <v>0</v>
      </c>
      <c r="G42" s="47">
        <f>計算!AD39</f>
        <v>0</v>
      </c>
      <c r="H42" s="50">
        <f>計算!K39</f>
        <v>0</v>
      </c>
      <c r="I42" s="293">
        <f>計算!L39</f>
        <v>0</v>
      </c>
      <c r="J42" s="96">
        <f>計算!M39</f>
        <v>0</v>
      </c>
      <c r="K42" s="47">
        <f>計算!AA39</f>
        <v>0</v>
      </c>
      <c r="L42" s="47">
        <f>計算!AE39</f>
        <v>0</v>
      </c>
      <c r="M42" s="50">
        <f>計算!T39</f>
        <v>0</v>
      </c>
      <c r="N42" s="293">
        <f>計算!U39</f>
        <v>0</v>
      </c>
      <c r="O42" s="96">
        <f>計算!V39</f>
        <v>0</v>
      </c>
      <c r="P42" s="47">
        <f>計算!AB39</f>
        <v>0</v>
      </c>
      <c r="Q42" s="47">
        <f>計算!AF39</f>
        <v>0</v>
      </c>
      <c r="R42" s="50">
        <f t="shared" si="3"/>
        <v>0</v>
      </c>
      <c r="S42" s="293">
        <f t="shared" si="0"/>
        <v>0</v>
      </c>
      <c r="T42" s="96">
        <f t="shared" si="1"/>
        <v>0</v>
      </c>
      <c r="U42" s="47">
        <f t="shared" si="4"/>
        <v>0</v>
      </c>
      <c r="V42" s="47">
        <f t="shared" si="2"/>
        <v>0</v>
      </c>
    </row>
    <row r="43" spans="1:22" ht="12.9" customHeight="1">
      <c r="A43" s="253">
        <v>261</v>
      </c>
      <c r="B43" s="291" t="s">
        <v>252</v>
      </c>
      <c r="C43" s="43">
        <f>計算!D40</f>
        <v>0</v>
      </c>
      <c r="D43" s="87">
        <f>計算!E40</f>
        <v>0</v>
      </c>
      <c r="E43" s="94">
        <f>計算!F40</f>
        <v>0</v>
      </c>
      <c r="F43" s="39">
        <f>計算!Z40</f>
        <v>0</v>
      </c>
      <c r="G43" s="39">
        <f>計算!AD40</f>
        <v>0</v>
      </c>
      <c r="H43" s="43">
        <f>計算!K40</f>
        <v>0</v>
      </c>
      <c r="I43" s="87">
        <f>計算!L40</f>
        <v>0</v>
      </c>
      <c r="J43" s="94">
        <f>計算!M40</f>
        <v>0</v>
      </c>
      <c r="K43" s="39">
        <f>計算!AA40</f>
        <v>0</v>
      </c>
      <c r="L43" s="39">
        <f>計算!AE40</f>
        <v>0</v>
      </c>
      <c r="M43" s="43">
        <f>計算!T40</f>
        <v>0</v>
      </c>
      <c r="N43" s="87">
        <f>計算!U40</f>
        <v>0</v>
      </c>
      <c r="O43" s="94">
        <f>計算!V40</f>
        <v>0</v>
      </c>
      <c r="P43" s="39">
        <f>計算!AB40</f>
        <v>0</v>
      </c>
      <c r="Q43" s="39">
        <f>計算!AF40</f>
        <v>0</v>
      </c>
      <c r="R43" s="43">
        <f t="shared" si="3"/>
        <v>0</v>
      </c>
      <c r="S43" s="87">
        <f t="shared" si="0"/>
        <v>0</v>
      </c>
      <c r="T43" s="94">
        <f t="shared" si="1"/>
        <v>0</v>
      </c>
      <c r="U43" s="39">
        <f t="shared" si="4"/>
        <v>0</v>
      </c>
      <c r="V43" s="39">
        <f t="shared" si="2"/>
        <v>0</v>
      </c>
    </row>
    <row r="44" spans="1:22" ht="12.9" customHeight="1">
      <c r="A44" s="253">
        <v>263</v>
      </c>
      <c r="B44" s="291" t="s">
        <v>253</v>
      </c>
      <c r="C44" s="43">
        <f>計算!D41</f>
        <v>0</v>
      </c>
      <c r="D44" s="87">
        <f>計算!E41</f>
        <v>0</v>
      </c>
      <c r="E44" s="94">
        <f>計算!F41</f>
        <v>0</v>
      </c>
      <c r="F44" s="39">
        <f>計算!Z41</f>
        <v>0</v>
      </c>
      <c r="G44" s="39">
        <f>計算!AD41</f>
        <v>0</v>
      </c>
      <c r="H44" s="43">
        <f>計算!K41</f>
        <v>0</v>
      </c>
      <c r="I44" s="87">
        <f>計算!L41</f>
        <v>0</v>
      </c>
      <c r="J44" s="94">
        <f>計算!M41</f>
        <v>0</v>
      </c>
      <c r="K44" s="39">
        <f>計算!AA41</f>
        <v>0</v>
      </c>
      <c r="L44" s="39">
        <f>計算!AE41</f>
        <v>0</v>
      </c>
      <c r="M44" s="43">
        <f>計算!T41</f>
        <v>0</v>
      </c>
      <c r="N44" s="87">
        <f>計算!U41</f>
        <v>0</v>
      </c>
      <c r="O44" s="94">
        <f>計算!V41</f>
        <v>0</v>
      </c>
      <c r="P44" s="39">
        <f>計算!AB41</f>
        <v>0</v>
      </c>
      <c r="Q44" s="39">
        <f>計算!AF41</f>
        <v>0</v>
      </c>
      <c r="R44" s="43">
        <f t="shared" si="3"/>
        <v>0</v>
      </c>
      <c r="S44" s="87">
        <f t="shared" si="0"/>
        <v>0</v>
      </c>
      <c r="T44" s="94">
        <f t="shared" si="1"/>
        <v>0</v>
      </c>
      <c r="U44" s="39">
        <f t="shared" si="4"/>
        <v>0</v>
      </c>
      <c r="V44" s="39">
        <f t="shared" si="2"/>
        <v>0</v>
      </c>
    </row>
    <row r="45" spans="1:22" ht="12.9" customHeight="1">
      <c r="A45" s="253">
        <v>269</v>
      </c>
      <c r="B45" s="291" t="s">
        <v>254</v>
      </c>
      <c r="C45" s="43">
        <f>計算!D42</f>
        <v>0</v>
      </c>
      <c r="D45" s="87">
        <f>計算!E42</f>
        <v>0</v>
      </c>
      <c r="E45" s="94">
        <f>計算!F42</f>
        <v>0</v>
      </c>
      <c r="F45" s="39">
        <f>計算!Z42</f>
        <v>0</v>
      </c>
      <c r="G45" s="39">
        <f>計算!AD42</f>
        <v>0</v>
      </c>
      <c r="H45" s="43">
        <f>計算!K42</f>
        <v>0</v>
      </c>
      <c r="I45" s="87">
        <f>計算!L42</f>
        <v>0</v>
      </c>
      <c r="J45" s="94">
        <f>計算!M42</f>
        <v>0</v>
      </c>
      <c r="K45" s="39">
        <f>計算!AA42</f>
        <v>0</v>
      </c>
      <c r="L45" s="39">
        <f>計算!AE42</f>
        <v>0</v>
      </c>
      <c r="M45" s="43">
        <f>計算!T42</f>
        <v>0</v>
      </c>
      <c r="N45" s="87">
        <f>計算!U42</f>
        <v>0</v>
      </c>
      <c r="O45" s="94">
        <f>計算!V42</f>
        <v>0</v>
      </c>
      <c r="P45" s="39">
        <f>計算!AB42</f>
        <v>0</v>
      </c>
      <c r="Q45" s="39">
        <f>計算!AF42</f>
        <v>0</v>
      </c>
      <c r="R45" s="43">
        <f t="shared" si="3"/>
        <v>0</v>
      </c>
      <c r="S45" s="87">
        <f t="shared" si="0"/>
        <v>0</v>
      </c>
      <c r="T45" s="94">
        <f t="shared" si="1"/>
        <v>0</v>
      </c>
      <c r="U45" s="39">
        <f t="shared" si="4"/>
        <v>0</v>
      </c>
      <c r="V45" s="39">
        <f t="shared" si="2"/>
        <v>0</v>
      </c>
    </row>
    <row r="46" spans="1:22" ht="12.9" customHeight="1">
      <c r="A46" s="253">
        <v>271</v>
      </c>
      <c r="B46" s="291" t="s">
        <v>255</v>
      </c>
      <c r="C46" s="43">
        <f>計算!D43</f>
        <v>0</v>
      </c>
      <c r="D46" s="87">
        <f>計算!E43</f>
        <v>0</v>
      </c>
      <c r="E46" s="94">
        <f>計算!F43</f>
        <v>0</v>
      </c>
      <c r="F46" s="39">
        <f>計算!Z43</f>
        <v>0</v>
      </c>
      <c r="G46" s="39">
        <f>計算!AD43</f>
        <v>0</v>
      </c>
      <c r="H46" s="43">
        <f>計算!K43</f>
        <v>0</v>
      </c>
      <c r="I46" s="87">
        <f>計算!L43</f>
        <v>0</v>
      </c>
      <c r="J46" s="94">
        <f>計算!M43</f>
        <v>0</v>
      </c>
      <c r="K46" s="39">
        <f>計算!AA43</f>
        <v>0</v>
      </c>
      <c r="L46" s="39">
        <f>計算!AE43</f>
        <v>0</v>
      </c>
      <c r="M46" s="43">
        <f>計算!T43</f>
        <v>0</v>
      </c>
      <c r="N46" s="87">
        <f>計算!U43</f>
        <v>0</v>
      </c>
      <c r="O46" s="94">
        <f>計算!V43</f>
        <v>0</v>
      </c>
      <c r="P46" s="39">
        <f>計算!AB43</f>
        <v>0</v>
      </c>
      <c r="Q46" s="39">
        <f>計算!AF43</f>
        <v>0</v>
      </c>
      <c r="R46" s="43">
        <f t="shared" si="3"/>
        <v>0</v>
      </c>
      <c r="S46" s="87">
        <f t="shared" si="0"/>
        <v>0</v>
      </c>
      <c r="T46" s="94">
        <f t="shared" si="1"/>
        <v>0</v>
      </c>
      <c r="U46" s="39">
        <f t="shared" si="4"/>
        <v>0</v>
      </c>
      <c r="V46" s="39">
        <f t="shared" si="2"/>
        <v>0</v>
      </c>
    </row>
    <row r="47" spans="1:22" ht="12.9" customHeight="1">
      <c r="A47" s="253">
        <v>272</v>
      </c>
      <c r="B47" s="291" t="s">
        <v>256</v>
      </c>
      <c r="C47" s="43">
        <f>計算!D44</f>
        <v>0</v>
      </c>
      <c r="D47" s="87">
        <f>計算!E44</f>
        <v>0</v>
      </c>
      <c r="E47" s="94">
        <f>計算!F44</f>
        <v>0</v>
      </c>
      <c r="F47" s="39">
        <f>計算!Z44</f>
        <v>0</v>
      </c>
      <c r="G47" s="39">
        <f>計算!AD44</f>
        <v>0</v>
      </c>
      <c r="H47" s="43">
        <f>計算!K44</f>
        <v>0</v>
      </c>
      <c r="I47" s="87">
        <f>計算!L44</f>
        <v>0</v>
      </c>
      <c r="J47" s="94">
        <f>計算!M44</f>
        <v>0</v>
      </c>
      <c r="K47" s="39">
        <f>計算!AA44</f>
        <v>0</v>
      </c>
      <c r="L47" s="39">
        <f>計算!AE44</f>
        <v>0</v>
      </c>
      <c r="M47" s="43">
        <f>計算!T44</f>
        <v>0</v>
      </c>
      <c r="N47" s="87">
        <f>計算!U44</f>
        <v>0</v>
      </c>
      <c r="O47" s="94">
        <f>計算!V44</f>
        <v>0</v>
      </c>
      <c r="P47" s="39">
        <f>計算!AB44</f>
        <v>0</v>
      </c>
      <c r="Q47" s="39">
        <f>計算!AF44</f>
        <v>0</v>
      </c>
      <c r="R47" s="43">
        <f t="shared" si="3"/>
        <v>0</v>
      </c>
      <c r="S47" s="87">
        <f t="shared" si="0"/>
        <v>0</v>
      </c>
      <c r="T47" s="94">
        <f t="shared" si="1"/>
        <v>0</v>
      </c>
      <c r="U47" s="39">
        <f t="shared" si="4"/>
        <v>0</v>
      </c>
      <c r="V47" s="39">
        <f t="shared" si="2"/>
        <v>0</v>
      </c>
    </row>
    <row r="48" spans="1:22" ht="12.9" customHeight="1">
      <c r="A48" s="297">
        <v>281</v>
      </c>
      <c r="B48" s="265" t="s">
        <v>257</v>
      </c>
      <c r="C48" s="49">
        <f>計算!D45</f>
        <v>0</v>
      </c>
      <c r="D48" s="86">
        <f>計算!E45</f>
        <v>0</v>
      </c>
      <c r="E48" s="88">
        <f>計算!F45</f>
        <v>0</v>
      </c>
      <c r="F48" s="46">
        <f>計算!Z45</f>
        <v>0</v>
      </c>
      <c r="G48" s="46">
        <f>計算!AD45</f>
        <v>0</v>
      </c>
      <c r="H48" s="49">
        <f>計算!K45</f>
        <v>0</v>
      </c>
      <c r="I48" s="86">
        <f>計算!L45</f>
        <v>0</v>
      </c>
      <c r="J48" s="88">
        <f>計算!M45</f>
        <v>0</v>
      </c>
      <c r="K48" s="46">
        <f>計算!AA45</f>
        <v>0</v>
      </c>
      <c r="L48" s="46">
        <f>計算!AE45</f>
        <v>0</v>
      </c>
      <c r="M48" s="49">
        <f>計算!T45</f>
        <v>0</v>
      </c>
      <c r="N48" s="86">
        <f>計算!U45</f>
        <v>0</v>
      </c>
      <c r="O48" s="88">
        <f>計算!V45</f>
        <v>0</v>
      </c>
      <c r="P48" s="46">
        <f>計算!AB45</f>
        <v>0</v>
      </c>
      <c r="Q48" s="46">
        <f>計算!AF45</f>
        <v>0</v>
      </c>
      <c r="R48" s="49">
        <f t="shared" si="3"/>
        <v>0</v>
      </c>
      <c r="S48" s="86">
        <f t="shared" si="0"/>
        <v>0</v>
      </c>
      <c r="T48" s="88">
        <f t="shared" si="1"/>
        <v>0</v>
      </c>
      <c r="U48" s="46">
        <f t="shared" si="4"/>
        <v>0</v>
      </c>
      <c r="V48" s="46">
        <f t="shared" si="2"/>
        <v>0</v>
      </c>
    </row>
    <row r="49" spans="1:22" ht="12.9" customHeight="1">
      <c r="A49" s="253">
        <v>289</v>
      </c>
      <c r="B49" s="291" t="s">
        <v>258</v>
      </c>
      <c r="C49" s="43">
        <f>計算!D46</f>
        <v>0</v>
      </c>
      <c r="D49" s="87">
        <f>計算!E46</f>
        <v>0</v>
      </c>
      <c r="E49" s="94">
        <f>計算!F46</f>
        <v>0</v>
      </c>
      <c r="F49" s="39">
        <f>計算!Z46</f>
        <v>0</v>
      </c>
      <c r="G49" s="39">
        <f>計算!AD46</f>
        <v>0</v>
      </c>
      <c r="H49" s="43">
        <f>計算!K46</f>
        <v>0</v>
      </c>
      <c r="I49" s="87">
        <f>計算!L46</f>
        <v>0</v>
      </c>
      <c r="J49" s="94">
        <f>計算!M46</f>
        <v>0</v>
      </c>
      <c r="K49" s="39">
        <f>計算!AA46</f>
        <v>0</v>
      </c>
      <c r="L49" s="39">
        <f>計算!AE46</f>
        <v>0</v>
      </c>
      <c r="M49" s="43">
        <f>計算!T46</f>
        <v>0</v>
      </c>
      <c r="N49" s="87">
        <f>計算!U46</f>
        <v>0</v>
      </c>
      <c r="O49" s="94">
        <f>計算!V46</f>
        <v>0</v>
      </c>
      <c r="P49" s="39">
        <f>計算!AB46</f>
        <v>0</v>
      </c>
      <c r="Q49" s="39">
        <f>計算!AF46</f>
        <v>0</v>
      </c>
      <c r="R49" s="43">
        <f t="shared" si="3"/>
        <v>0</v>
      </c>
      <c r="S49" s="87">
        <f t="shared" si="0"/>
        <v>0</v>
      </c>
      <c r="T49" s="94">
        <f t="shared" si="1"/>
        <v>0</v>
      </c>
      <c r="U49" s="39">
        <f t="shared" si="4"/>
        <v>0</v>
      </c>
      <c r="V49" s="39">
        <f t="shared" si="2"/>
        <v>0</v>
      </c>
    </row>
    <row r="50" spans="1:22" ht="12.9" customHeight="1">
      <c r="A50" s="253">
        <v>291</v>
      </c>
      <c r="B50" s="291" t="s">
        <v>259</v>
      </c>
      <c r="C50" s="43">
        <f>計算!D47</f>
        <v>0</v>
      </c>
      <c r="D50" s="87">
        <f>計算!E47</f>
        <v>0</v>
      </c>
      <c r="E50" s="94">
        <f>計算!F47</f>
        <v>0</v>
      </c>
      <c r="F50" s="39">
        <f>計算!Z47</f>
        <v>0</v>
      </c>
      <c r="G50" s="39">
        <f>計算!AD47</f>
        <v>0</v>
      </c>
      <c r="H50" s="43">
        <f>計算!K47</f>
        <v>0</v>
      </c>
      <c r="I50" s="87">
        <f>計算!L47</f>
        <v>0</v>
      </c>
      <c r="J50" s="94">
        <f>計算!M47</f>
        <v>0</v>
      </c>
      <c r="K50" s="39">
        <f>計算!AA47</f>
        <v>0</v>
      </c>
      <c r="L50" s="39">
        <f>計算!AE47</f>
        <v>0</v>
      </c>
      <c r="M50" s="43">
        <f>計算!T47</f>
        <v>0</v>
      </c>
      <c r="N50" s="87">
        <f>計算!U47</f>
        <v>0</v>
      </c>
      <c r="O50" s="94">
        <f>計算!V47</f>
        <v>0</v>
      </c>
      <c r="P50" s="39">
        <f>計算!AB47</f>
        <v>0</v>
      </c>
      <c r="Q50" s="39">
        <f>計算!AF47</f>
        <v>0</v>
      </c>
      <c r="R50" s="43">
        <f t="shared" si="3"/>
        <v>0</v>
      </c>
      <c r="S50" s="87">
        <f t="shared" si="0"/>
        <v>0</v>
      </c>
      <c r="T50" s="94">
        <f t="shared" si="1"/>
        <v>0</v>
      </c>
      <c r="U50" s="39">
        <f t="shared" si="4"/>
        <v>0</v>
      </c>
      <c r="V50" s="39">
        <f t="shared" si="2"/>
        <v>0</v>
      </c>
    </row>
    <row r="51" spans="1:22" ht="12.9" customHeight="1">
      <c r="A51" s="253">
        <v>301</v>
      </c>
      <c r="B51" s="291" t="s">
        <v>260</v>
      </c>
      <c r="C51" s="43">
        <f>計算!D48</f>
        <v>0</v>
      </c>
      <c r="D51" s="87">
        <f>計算!E48</f>
        <v>0</v>
      </c>
      <c r="E51" s="94">
        <f>計算!F48</f>
        <v>0</v>
      </c>
      <c r="F51" s="39">
        <f>計算!Z48</f>
        <v>0</v>
      </c>
      <c r="G51" s="39">
        <f>計算!AD48</f>
        <v>0</v>
      </c>
      <c r="H51" s="43">
        <f>計算!K48</f>
        <v>0</v>
      </c>
      <c r="I51" s="87">
        <f>計算!L48</f>
        <v>0</v>
      </c>
      <c r="J51" s="94">
        <f>計算!M48</f>
        <v>0</v>
      </c>
      <c r="K51" s="39">
        <f>計算!AA48</f>
        <v>0</v>
      </c>
      <c r="L51" s="39">
        <f>計算!AE48</f>
        <v>0</v>
      </c>
      <c r="M51" s="43">
        <f>計算!T48</f>
        <v>0</v>
      </c>
      <c r="N51" s="87">
        <f>計算!U48</f>
        <v>0</v>
      </c>
      <c r="O51" s="94">
        <f>計算!V48</f>
        <v>0</v>
      </c>
      <c r="P51" s="39">
        <f>計算!AB48</f>
        <v>0</v>
      </c>
      <c r="Q51" s="39">
        <f>計算!AF48</f>
        <v>0</v>
      </c>
      <c r="R51" s="43">
        <f t="shared" si="3"/>
        <v>0</v>
      </c>
      <c r="S51" s="87">
        <f t="shared" si="0"/>
        <v>0</v>
      </c>
      <c r="T51" s="94">
        <f t="shared" si="1"/>
        <v>0</v>
      </c>
      <c r="U51" s="39">
        <f t="shared" si="4"/>
        <v>0</v>
      </c>
      <c r="V51" s="39">
        <f t="shared" si="2"/>
        <v>0</v>
      </c>
    </row>
    <row r="52" spans="1:22" ht="12.9" customHeight="1">
      <c r="A52" s="254">
        <v>311</v>
      </c>
      <c r="B52" s="264" t="s">
        <v>261</v>
      </c>
      <c r="C52" s="50">
        <f>計算!D49</f>
        <v>0</v>
      </c>
      <c r="D52" s="293">
        <f>計算!E49</f>
        <v>0</v>
      </c>
      <c r="E52" s="96">
        <f>計算!F49</f>
        <v>0</v>
      </c>
      <c r="F52" s="47">
        <f>計算!Z49</f>
        <v>0</v>
      </c>
      <c r="G52" s="47">
        <f>計算!AD49</f>
        <v>0</v>
      </c>
      <c r="H52" s="50">
        <f>計算!K49</f>
        <v>0</v>
      </c>
      <c r="I52" s="293">
        <f>計算!L49</f>
        <v>0</v>
      </c>
      <c r="J52" s="96">
        <f>計算!M49</f>
        <v>0</v>
      </c>
      <c r="K52" s="47">
        <f>計算!AA49</f>
        <v>0</v>
      </c>
      <c r="L52" s="47">
        <f>計算!AE49</f>
        <v>0</v>
      </c>
      <c r="M52" s="50">
        <f>計算!T49</f>
        <v>0</v>
      </c>
      <c r="N52" s="293">
        <f>計算!U49</f>
        <v>0</v>
      </c>
      <c r="O52" s="96">
        <f>計算!V49</f>
        <v>0</v>
      </c>
      <c r="P52" s="47">
        <f>計算!AB49</f>
        <v>0</v>
      </c>
      <c r="Q52" s="47">
        <f>計算!AF49</f>
        <v>0</v>
      </c>
      <c r="R52" s="50">
        <f t="shared" si="3"/>
        <v>0</v>
      </c>
      <c r="S52" s="293">
        <f t="shared" si="0"/>
        <v>0</v>
      </c>
      <c r="T52" s="96">
        <f t="shared" si="1"/>
        <v>0</v>
      </c>
      <c r="U52" s="47">
        <f t="shared" si="4"/>
        <v>0</v>
      </c>
      <c r="V52" s="47">
        <f t="shared" si="2"/>
        <v>0</v>
      </c>
    </row>
    <row r="53" spans="1:22" ht="12.9" customHeight="1">
      <c r="A53" s="253">
        <v>321</v>
      </c>
      <c r="B53" s="291" t="s">
        <v>262</v>
      </c>
      <c r="C53" s="43">
        <f>計算!D50</f>
        <v>0</v>
      </c>
      <c r="D53" s="87">
        <f>計算!E50</f>
        <v>0</v>
      </c>
      <c r="E53" s="94">
        <f>計算!F50</f>
        <v>0</v>
      </c>
      <c r="F53" s="39">
        <f>計算!Z50</f>
        <v>0</v>
      </c>
      <c r="G53" s="39">
        <f>計算!AD50</f>
        <v>0</v>
      </c>
      <c r="H53" s="43">
        <f>計算!K50</f>
        <v>0</v>
      </c>
      <c r="I53" s="87">
        <f>計算!L50</f>
        <v>0</v>
      </c>
      <c r="J53" s="94">
        <f>計算!M50</f>
        <v>0</v>
      </c>
      <c r="K53" s="39">
        <f>計算!AA50</f>
        <v>0</v>
      </c>
      <c r="L53" s="39">
        <f>計算!AE50</f>
        <v>0</v>
      </c>
      <c r="M53" s="43">
        <f>計算!T50</f>
        <v>0</v>
      </c>
      <c r="N53" s="87">
        <f>計算!U50</f>
        <v>0</v>
      </c>
      <c r="O53" s="94">
        <f>計算!V50</f>
        <v>0</v>
      </c>
      <c r="P53" s="39">
        <f>計算!AB50</f>
        <v>0</v>
      </c>
      <c r="Q53" s="39">
        <f>計算!AF50</f>
        <v>0</v>
      </c>
      <c r="R53" s="43">
        <f t="shared" si="3"/>
        <v>0</v>
      </c>
      <c r="S53" s="87">
        <f t="shared" si="0"/>
        <v>0</v>
      </c>
      <c r="T53" s="94">
        <f t="shared" si="1"/>
        <v>0</v>
      </c>
      <c r="U53" s="39">
        <f t="shared" si="4"/>
        <v>0</v>
      </c>
      <c r="V53" s="39">
        <f t="shared" si="2"/>
        <v>0</v>
      </c>
    </row>
    <row r="54" spans="1:22" ht="12.9" customHeight="1">
      <c r="A54" s="253">
        <v>329</v>
      </c>
      <c r="B54" s="291" t="s">
        <v>263</v>
      </c>
      <c r="C54" s="43">
        <f>計算!D51</f>
        <v>0</v>
      </c>
      <c r="D54" s="87">
        <f>計算!E51</f>
        <v>0</v>
      </c>
      <c r="E54" s="94">
        <f>計算!F51</f>
        <v>0</v>
      </c>
      <c r="F54" s="39">
        <f>計算!Z51</f>
        <v>0</v>
      </c>
      <c r="G54" s="39">
        <f>計算!AD51</f>
        <v>0</v>
      </c>
      <c r="H54" s="43">
        <f>計算!K51</f>
        <v>0</v>
      </c>
      <c r="I54" s="87">
        <f>計算!L51</f>
        <v>0</v>
      </c>
      <c r="J54" s="94">
        <f>計算!M51</f>
        <v>0</v>
      </c>
      <c r="K54" s="39">
        <f>計算!AA51</f>
        <v>0</v>
      </c>
      <c r="L54" s="39">
        <f>計算!AE51</f>
        <v>0</v>
      </c>
      <c r="M54" s="43">
        <f>計算!T51</f>
        <v>0</v>
      </c>
      <c r="N54" s="87">
        <f>計算!U51</f>
        <v>0</v>
      </c>
      <c r="O54" s="94">
        <f>計算!V51</f>
        <v>0</v>
      </c>
      <c r="P54" s="39">
        <f>計算!AB51</f>
        <v>0</v>
      </c>
      <c r="Q54" s="39">
        <f>計算!AF51</f>
        <v>0</v>
      </c>
      <c r="R54" s="43">
        <f t="shared" si="3"/>
        <v>0</v>
      </c>
      <c r="S54" s="87">
        <f t="shared" si="0"/>
        <v>0</v>
      </c>
      <c r="T54" s="94">
        <f t="shared" si="1"/>
        <v>0</v>
      </c>
      <c r="U54" s="39">
        <f t="shared" si="4"/>
        <v>0</v>
      </c>
      <c r="V54" s="39">
        <f t="shared" si="2"/>
        <v>0</v>
      </c>
    </row>
    <row r="55" spans="1:22" ht="12.9" customHeight="1">
      <c r="A55" s="253">
        <v>331</v>
      </c>
      <c r="B55" s="291" t="s">
        <v>264</v>
      </c>
      <c r="C55" s="43">
        <f>計算!D52</f>
        <v>0</v>
      </c>
      <c r="D55" s="87">
        <f>計算!E52</f>
        <v>0</v>
      </c>
      <c r="E55" s="94">
        <f>計算!F52</f>
        <v>0</v>
      </c>
      <c r="F55" s="39">
        <f>計算!Z52</f>
        <v>0</v>
      </c>
      <c r="G55" s="39">
        <f>計算!AD52</f>
        <v>0</v>
      </c>
      <c r="H55" s="43">
        <f>計算!K52</f>
        <v>0</v>
      </c>
      <c r="I55" s="87">
        <f>計算!L52</f>
        <v>0</v>
      </c>
      <c r="J55" s="94">
        <f>計算!M52</f>
        <v>0</v>
      </c>
      <c r="K55" s="39">
        <f>計算!AA52</f>
        <v>0</v>
      </c>
      <c r="L55" s="39">
        <f>計算!AE52</f>
        <v>0</v>
      </c>
      <c r="M55" s="43">
        <f>計算!T52</f>
        <v>0</v>
      </c>
      <c r="N55" s="87">
        <f>計算!U52</f>
        <v>0</v>
      </c>
      <c r="O55" s="94">
        <f>計算!V52</f>
        <v>0</v>
      </c>
      <c r="P55" s="39">
        <f>計算!AB52</f>
        <v>0</v>
      </c>
      <c r="Q55" s="39">
        <f>計算!AF52</f>
        <v>0</v>
      </c>
      <c r="R55" s="43">
        <f t="shared" si="3"/>
        <v>0</v>
      </c>
      <c r="S55" s="87">
        <f t="shared" si="0"/>
        <v>0</v>
      </c>
      <c r="T55" s="94">
        <f t="shared" si="1"/>
        <v>0</v>
      </c>
      <c r="U55" s="39">
        <f t="shared" si="4"/>
        <v>0</v>
      </c>
      <c r="V55" s="39">
        <f t="shared" si="2"/>
        <v>0</v>
      </c>
    </row>
    <row r="56" spans="1:22" ht="12.9" customHeight="1">
      <c r="A56" s="253">
        <v>332</v>
      </c>
      <c r="B56" s="291" t="s">
        <v>265</v>
      </c>
      <c r="C56" s="43">
        <f>計算!D53</f>
        <v>0</v>
      </c>
      <c r="D56" s="87">
        <f>計算!E53</f>
        <v>0</v>
      </c>
      <c r="E56" s="94">
        <f>計算!F53</f>
        <v>0</v>
      </c>
      <c r="F56" s="39">
        <f>計算!Z53</f>
        <v>0</v>
      </c>
      <c r="G56" s="39">
        <f>計算!AD53</f>
        <v>0</v>
      </c>
      <c r="H56" s="43">
        <f>計算!K53</f>
        <v>0</v>
      </c>
      <c r="I56" s="87">
        <f>計算!L53</f>
        <v>0</v>
      </c>
      <c r="J56" s="94">
        <f>計算!M53</f>
        <v>0</v>
      </c>
      <c r="K56" s="39">
        <f>計算!AA53</f>
        <v>0</v>
      </c>
      <c r="L56" s="39">
        <f>計算!AE53</f>
        <v>0</v>
      </c>
      <c r="M56" s="43">
        <f>計算!T53</f>
        <v>0</v>
      </c>
      <c r="N56" s="87">
        <f>計算!U53</f>
        <v>0</v>
      </c>
      <c r="O56" s="94">
        <f>計算!V53</f>
        <v>0</v>
      </c>
      <c r="P56" s="39">
        <f>計算!AB53</f>
        <v>0</v>
      </c>
      <c r="Q56" s="39">
        <f>計算!AF53</f>
        <v>0</v>
      </c>
      <c r="R56" s="43">
        <f t="shared" si="3"/>
        <v>0</v>
      </c>
      <c r="S56" s="87">
        <f t="shared" si="0"/>
        <v>0</v>
      </c>
      <c r="T56" s="94">
        <f t="shared" si="1"/>
        <v>0</v>
      </c>
      <c r="U56" s="39">
        <f t="shared" si="4"/>
        <v>0</v>
      </c>
      <c r="V56" s="39">
        <f t="shared" si="2"/>
        <v>0</v>
      </c>
    </row>
    <row r="57" spans="1:22" ht="12.9" customHeight="1">
      <c r="A57" s="253">
        <v>333</v>
      </c>
      <c r="B57" s="291" t="s">
        <v>266</v>
      </c>
      <c r="C57" s="43">
        <f>計算!D54</f>
        <v>0</v>
      </c>
      <c r="D57" s="87">
        <f>計算!E54</f>
        <v>0</v>
      </c>
      <c r="E57" s="94">
        <f>計算!F54</f>
        <v>0</v>
      </c>
      <c r="F57" s="39">
        <f>計算!Z54</f>
        <v>0</v>
      </c>
      <c r="G57" s="39">
        <f>計算!AD54</f>
        <v>0</v>
      </c>
      <c r="H57" s="43">
        <f>計算!K54</f>
        <v>0</v>
      </c>
      <c r="I57" s="87">
        <f>計算!L54</f>
        <v>0</v>
      </c>
      <c r="J57" s="94">
        <f>計算!M54</f>
        <v>0</v>
      </c>
      <c r="K57" s="39">
        <f>計算!AA54</f>
        <v>0</v>
      </c>
      <c r="L57" s="39">
        <f>計算!AE54</f>
        <v>0</v>
      </c>
      <c r="M57" s="43">
        <f>計算!T54</f>
        <v>0</v>
      </c>
      <c r="N57" s="87">
        <f>計算!U54</f>
        <v>0</v>
      </c>
      <c r="O57" s="94">
        <f>計算!V54</f>
        <v>0</v>
      </c>
      <c r="P57" s="39">
        <f>計算!AB54</f>
        <v>0</v>
      </c>
      <c r="Q57" s="39">
        <f>計算!AF54</f>
        <v>0</v>
      </c>
      <c r="R57" s="43">
        <f t="shared" si="3"/>
        <v>0</v>
      </c>
      <c r="S57" s="87">
        <f t="shared" si="0"/>
        <v>0</v>
      </c>
      <c r="T57" s="94">
        <f t="shared" si="1"/>
        <v>0</v>
      </c>
      <c r="U57" s="39">
        <f t="shared" si="4"/>
        <v>0</v>
      </c>
      <c r="V57" s="39">
        <f t="shared" si="2"/>
        <v>0</v>
      </c>
    </row>
    <row r="58" spans="1:22" ht="12.9" customHeight="1">
      <c r="A58" s="297">
        <v>339</v>
      </c>
      <c r="B58" s="265" t="s">
        <v>267</v>
      </c>
      <c r="C58" s="49">
        <f>計算!D55</f>
        <v>0</v>
      </c>
      <c r="D58" s="86">
        <f>計算!E55</f>
        <v>0</v>
      </c>
      <c r="E58" s="88">
        <f>計算!F55</f>
        <v>0</v>
      </c>
      <c r="F58" s="46">
        <f>計算!Z55</f>
        <v>0</v>
      </c>
      <c r="G58" s="46">
        <f>計算!AD55</f>
        <v>0</v>
      </c>
      <c r="H58" s="49">
        <f>計算!K55</f>
        <v>0</v>
      </c>
      <c r="I58" s="86">
        <f>計算!L55</f>
        <v>0</v>
      </c>
      <c r="J58" s="88">
        <f>計算!M55</f>
        <v>0</v>
      </c>
      <c r="K58" s="46">
        <f>計算!AA55</f>
        <v>0</v>
      </c>
      <c r="L58" s="46">
        <f>計算!AE55</f>
        <v>0</v>
      </c>
      <c r="M58" s="49">
        <f>計算!T55</f>
        <v>0</v>
      </c>
      <c r="N58" s="86">
        <f>計算!U55</f>
        <v>0</v>
      </c>
      <c r="O58" s="88">
        <f>計算!V55</f>
        <v>0</v>
      </c>
      <c r="P58" s="46">
        <f>計算!AB55</f>
        <v>0</v>
      </c>
      <c r="Q58" s="46">
        <f>計算!AF55</f>
        <v>0</v>
      </c>
      <c r="R58" s="49">
        <f t="shared" si="3"/>
        <v>0</v>
      </c>
      <c r="S58" s="86">
        <f t="shared" si="0"/>
        <v>0</v>
      </c>
      <c r="T58" s="88">
        <f t="shared" si="1"/>
        <v>0</v>
      </c>
      <c r="U58" s="46">
        <f t="shared" si="4"/>
        <v>0</v>
      </c>
      <c r="V58" s="46">
        <f t="shared" si="2"/>
        <v>0</v>
      </c>
    </row>
    <row r="59" spans="1:22" ht="12.9" customHeight="1">
      <c r="A59" s="253">
        <v>341</v>
      </c>
      <c r="B59" s="291" t="s">
        <v>268</v>
      </c>
      <c r="C59" s="43">
        <f>計算!D56</f>
        <v>0</v>
      </c>
      <c r="D59" s="87">
        <f>計算!E56</f>
        <v>0</v>
      </c>
      <c r="E59" s="94">
        <f>計算!F56</f>
        <v>0</v>
      </c>
      <c r="F59" s="39">
        <f>計算!Z56</f>
        <v>0</v>
      </c>
      <c r="G59" s="39">
        <f>計算!AD56</f>
        <v>0</v>
      </c>
      <c r="H59" s="43">
        <f>計算!K56</f>
        <v>0</v>
      </c>
      <c r="I59" s="87">
        <f>計算!L56</f>
        <v>0</v>
      </c>
      <c r="J59" s="94">
        <f>計算!M56</f>
        <v>0</v>
      </c>
      <c r="K59" s="39">
        <f>計算!AA56</f>
        <v>0</v>
      </c>
      <c r="L59" s="39">
        <f>計算!AE56</f>
        <v>0</v>
      </c>
      <c r="M59" s="43">
        <f>計算!T56</f>
        <v>0</v>
      </c>
      <c r="N59" s="87">
        <f>計算!U56</f>
        <v>0</v>
      </c>
      <c r="O59" s="94">
        <f>計算!V56</f>
        <v>0</v>
      </c>
      <c r="P59" s="39">
        <f>計算!AB56</f>
        <v>0</v>
      </c>
      <c r="Q59" s="39">
        <f>計算!AF56</f>
        <v>0</v>
      </c>
      <c r="R59" s="43">
        <f t="shared" si="3"/>
        <v>0</v>
      </c>
      <c r="S59" s="87">
        <f t="shared" si="0"/>
        <v>0</v>
      </c>
      <c r="T59" s="94">
        <f t="shared" si="1"/>
        <v>0</v>
      </c>
      <c r="U59" s="39">
        <f t="shared" si="4"/>
        <v>0</v>
      </c>
      <c r="V59" s="39">
        <f t="shared" si="2"/>
        <v>0</v>
      </c>
    </row>
    <row r="60" spans="1:22" ht="12.9" customHeight="1">
      <c r="A60" s="253">
        <v>342</v>
      </c>
      <c r="B60" s="291" t="s">
        <v>269</v>
      </c>
      <c r="C60" s="43">
        <f>計算!D57</f>
        <v>0</v>
      </c>
      <c r="D60" s="87">
        <f>計算!E57</f>
        <v>0</v>
      </c>
      <c r="E60" s="94">
        <f>計算!F57</f>
        <v>0</v>
      </c>
      <c r="F60" s="39">
        <f>計算!Z57</f>
        <v>0</v>
      </c>
      <c r="G60" s="39">
        <f>計算!AD57</f>
        <v>0</v>
      </c>
      <c r="H60" s="43">
        <f>計算!K57</f>
        <v>0</v>
      </c>
      <c r="I60" s="87">
        <f>計算!L57</f>
        <v>0</v>
      </c>
      <c r="J60" s="94">
        <f>計算!M57</f>
        <v>0</v>
      </c>
      <c r="K60" s="39">
        <f>計算!AA57</f>
        <v>0</v>
      </c>
      <c r="L60" s="39">
        <f>計算!AE57</f>
        <v>0</v>
      </c>
      <c r="M60" s="43">
        <f>計算!T57</f>
        <v>0</v>
      </c>
      <c r="N60" s="87">
        <f>計算!U57</f>
        <v>0</v>
      </c>
      <c r="O60" s="94">
        <f>計算!V57</f>
        <v>0</v>
      </c>
      <c r="P60" s="39">
        <f>計算!AB57</f>
        <v>0</v>
      </c>
      <c r="Q60" s="39">
        <f>計算!AF57</f>
        <v>0</v>
      </c>
      <c r="R60" s="43">
        <f t="shared" si="3"/>
        <v>0</v>
      </c>
      <c r="S60" s="87">
        <f t="shared" si="0"/>
        <v>0</v>
      </c>
      <c r="T60" s="94">
        <f t="shared" si="1"/>
        <v>0</v>
      </c>
      <c r="U60" s="39">
        <f t="shared" si="4"/>
        <v>0</v>
      </c>
      <c r="V60" s="39">
        <f t="shared" si="2"/>
        <v>0</v>
      </c>
    </row>
    <row r="61" spans="1:22" ht="12.9" customHeight="1">
      <c r="A61" s="253">
        <v>351</v>
      </c>
      <c r="B61" s="291" t="s">
        <v>270</v>
      </c>
      <c r="C61" s="43">
        <f>計算!D58</f>
        <v>0</v>
      </c>
      <c r="D61" s="87">
        <f>計算!E58</f>
        <v>0</v>
      </c>
      <c r="E61" s="94">
        <f>計算!F58</f>
        <v>0</v>
      </c>
      <c r="F61" s="39">
        <f>計算!Z58</f>
        <v>0</v>
      </c>
      <c r="G61" s="39">
        <f>計算!AD58</f>
        <v>0</v>
      </c>
      <c r="H61" s="43">
        <f>計算!K58</f>
        <v>0</v>
      </c>
      <c r="I61" s="87">
        <f>計算!L58</f>
        <v>0</v>
      </c>
      <c r="J61" s="94">
        <f>計算!M58</f>
        <v>0</v>
      </c>
      <c r="K61" s="39">
        <f>計算!AA58</f>
        <v>0</v>
      </c>
      <c r="L61" s="39">
        <f>計算!AE58</f>
        <v>0</v>
      </c>
      <c r="M61" s="43">
        <f>計算!T58</f>
        <v>0</v>
      </c>
      <c r="N61" s="87">
        <f>計算!U58</f>
        <v>0</v>
      </c>
      <c r="O61" s="94">
        <f>計算!V58</f>
        <v>0</v>
      </c>
      <c r="P61" s="39">
        <f>計算!AB58</f>
        <v>0</v>
      </c>
      <c r="Q61" s="39">
        <f>計算!AF58</f>
        <v>0</v>
      </c>
      <c r="R61" s="43">
        <f t="shared" si="3"/>
        <v>0</v>
      </c>
      <c r="S61" s="87">
        <f t="shared" si="0"/>
        <v>0</v>
      </c>
      <c r="T61" s="94">
        <f t="shared" si="1"/>
        <v>0</v>
      </c>
      <c r="U61" s="39">
        <f t="shared" si="4"/>
        <v>0</v>
      </c>
      <c r="V61" s="39">
        <f t="shared" si="2"/>
        <v>0</v>
      </c>
    </row>
    <row r="62" spans="1:22" ht="12.9" customHeight="1">
      <c r="A62" s="254">
        <v>354</v>
      </c>
      <c r="B62" s="264" t="s">
        <v>271</v>
      </c>
      <c r="C62" s="50">
        <f>計算!D59</f>
        <v>0</v>
      </c>
      <c r="D62" s="293">
        <f>計算!E59</f>
        <v>0</v>
      </c>
      <c r="E62" s="96">
        <f>計算!F59</f>
        <v>0</v>
      </c>
      <c r="F62" s="47">
        <f>計算!Z59</f>
        <v>0</v>
      </c>
      <c r="G62" s="47">
        <f>計算!AD59</f>
        <v>0</v>
      </c>
      <c r="H62" s="50">
        <f>計算!K59</f>
        <v>0</v>
      </c>
      <c r="I62" s="293">
        <f>計算!L59</f>
        <v>0</v>
      </c>
      <c r="J62" s="96">
        <f>計算!M59</f>
        <v>0</v>
      </c>
      <c r="K62" s="47">
        <f>計算!AA59</f>
        <v>0</v>
      </c>
      <c r="L62" s="47">
        <f>計算!AE59</f>
        <v>0</v>
      </c>
      <c r="M62" s="50">
        <f>計算!T59</f>
        <v>0</v>
      </c>
      <c r="N62" s="293">
        <f>計算!U59</f>
        <v>0</v>
      </c>
      <c r="O62" s="96">
        <f>計算!V59</f>
        <v>0</v>
      </c>
      <c r="P62" s="47">
        <f>計算!AB59</f>
        <v>0</v>
      </c>
      <c r="Q62" s="47">
        <f>計算!AF59</f>
        <v>0</v>
      </c>
      <c r="R62" s="50">
        <f t="shared" si="3"/>
        <v>0</v>
      </c>
      <c r="S62" s="293">
        <f t="shared" si="0"/>
        <v>0</v>
      </c>
      <c r="T62" s="96">
        <f t="shared" si="1"/>
        <v>0</v>
      </c>
      <c r="U62" s="47">
        <f t="shared" si="4"/>
        <v>0</v>
      </c>
      <c r="V62" s="47">
        <f t="shared" si="2"/>
        <v>0</v>
      </c>
    </row>
    <row r="63" spans="1:22" ht="12.9" customHeight="1">
      <c r="A63" s="253">
        <v>359</v>
      </c>
      <c r="B63" s="291" t="s">
        <v>272</v>
      </c>
      <c r="C63" s="43">
        <f>計算!D60</f>
        <v>0</v>
      </c>
      <c r="D63" s="87">
        <f>計算!E60</f>
        <v>0</v>
      </c>
      <c r="E63" s="94">
        <f>計算!F60</f>
        <v>0</v>
      </c>
      <c r="F63" s="39">
        <f>計算!Z60</f>
        <v>0</v>
      </c>
      <c r="G63" s="39">
        <f>計算!AD60</f>
        <v>0</v>
      </c>
      <c r="H63" s="43">
        <f>計算!K60</f>
        <v>0</v>
      </c>
      <c r="I63" s="87">
        <f>計算!L60</f>
        <v>0</v>
      </c>
      <c r="J63" s="94">
        <f>計算!M60</f>
        <v>0</v>
      </c>
      <c r="K63" s="39">
        <f>計算!AA60</f>
        <v>0</v>
      </c>
      <c r="L63" s="39">
        <f>計算!AE60</f>
        <v>0</v>
      </c>
      <c r="M63" s="43">
        <f>計算!T60</f>
        <v>0</v>
      </c>
      <c r="N63" s="87">
        <f>計算!U60</f>
        <v>0</v>
      </c>
      <c r="O63" s="94">
        <f>計算!V60</f>
        <v>0</v>
      </c>
      <c r="P63" s="39">
        <f>計算!AB60</f>
        <v>0</v>
      </c>
      <c r="Q63" s="39">
        <f>計算!AF60</f>
        <v>0</v>
      </c>
      <c r="R63" s="43">
        <f t="shared" si="3"/>
        <v>0</v>
      </c>
      <c r="S63" s="87">
        <f t="shared" si="0"/>
        <v>0</v>
      </c>
      <c r="T63" s="94">
        <f t="shared" si="1"/>
        <v>0</v>
      </c>
      <c r="U63" s="39">
        <f t="shared" si="4"/>
        <v>0</v>
      </c>
      <c r="V63" s="39">
        <f t="shared" si="2"/>
        <v>0</v>
      </c>
    </row>
    <row r="64" spans="1:22" ht="12.9" customHeight="1">
      <c r="A64" s="253">
        <v>391</v>
      </c>
      <c r="B64" s="291" t="s">
        <v>2</v>
      </c>
      <c r="C64" s="43">
        <f>計算!D61</f>
        <v>0</v>
      </c>
      <c r="D64" s="87">
        <f>計算!E61</f>
        <v>0</v>
      </c>
      <c r="E64" s="94">
        <f>計算!F61</f>
        <v>0</v>
      </c>
      <c r="F64" s="39">
        <f>計算!Z61</f>
        <v>0</v>
      </c>
      <c r="G64" s="39">
        <f>計算!AD61</f>
        <v>0</v>
      </c>
      <c r="H64" s="43">
        <f>計算!K61</f>
        <v>0</v>
      </c>
      <c r="I64" s="87">
        <f>計算!L61</f>
        <v>0</v>
      </c>
      <c r="J64" s="94">
        <f>計算!M61</f>
        <v>0</v>
      </c>
      <c r="K64" s="39">
        <f>計算!AA61</f>
        <v>0</v>
      </c>
      <c r="L64" s="39">
        <f>計算!AE61</f>
        <v>0</v>
      </c>
      <c r="M64" s="43">
        <f>計算!T61</f>
        <v>0</v>
      </c>
      <c r="N64" s="87">
        <f>計算!U61</f>
        <v>0</v>
      </c>
      <c r="O64" s="94">
        <f>計算!V61</f>
        <v>0</v>
      </c>
      <c r="P64" s="39">
        <f>計算!AB61</f>
        <v>0</v>
      </c>
      <c r="Q64" s="39">
        <f>計算!AF61</f>
        <v>0</v>
      </c>
      <c r="R64" s="43">
        <f t="shared" si="3"/>
        <v>0</v>
      </c>
      <c r="S64" s="87">
        <f t="shared" si="0"/>
        <v>0</v>
      </c>
      <c r="T64" s="94">
        <f t="shared" si="1"/>
        <v>0</v>
      </c>
      <c r="U64" s="39">
        <f t="shared" si="4"/>
        <v>0</v>
      </c>
      <c r="V64" s="39">
        <f t="shared" si="2"/>
        <v>0</v>
      </c>
    </row>
    <row r="65" spans="1:22" ht="12.9" customHeight="1">
      <c r="A65" s="253">
        <v>392</v>
      </c>
      <c r="B65" s="291" t="s">
        <v>273</v>
      </c>
      <c r="C65" s="43">
        <f>計算!D62</f>
        <v>0</v>
      </c>
      <c r="D65" s="87">
        <f>計算!E62</f>
        <v>0</v>
      </c>
      <c r="E65" s="94">
        <f>計算!F62</f>
        <v>0</v>
      </c>
      <c r="F65" s="39">
        <f>計算!Z62</f>
        <v>0</v>
      </c>
      <c r="G65" s="39">
        <f>計算!AD62</f>
        <v>0</v>
      </c>
      <c r="H65" s="43">
        <f>計算!K62</f>
        <v>0</v>
      </c>
      <c r="I65" s="87">
        <f>計算!L62</f>
        <v>0</v>
      </c>
      <c r="J65" s="94">
        <f>計算!M62</f>
        <v>0</v>
      </c>
      <c r="K65" s="39">
        <f>計算!AA62</f>
        <v>0</v>
      </c>
      <c r="L65" s="39">
        <f>計算!AE62</f>
        <v>0</v>
      </c>
      <c r="M65" s="43">
        <f>計算!T62</f>
        <v>0</v>
      </c>
      <c r="N65" s="87">
        <f>計算!U62</f>
        <v>0</v>
      </c>
      <c r="O65" s="94">
        <f>計算!V62</f>
        <v>0</v>
      </c>
      <c r="P65" s="39">
        <f>計算!AB62</f>
        <v>0</v>
      </c>
      <c r="Q65" s="39">
        <f>計算!AF62</f>
        <v>0</v>
      </c>
      <c r="R65" s="43">
        <f t="shared" si="3"/>
        <v>0</v>
      </c>
      <c r="S65" s="87">
        <f t="shared" si="0"/>
        <v>0</v>
      </c>
      <c r="T65" s="94">
        <f t="shared" si="1"/>
        <v>0</v>
      </c>
      <c r="U65" s="39">
        <f t="shared" si="4"/>
        <v>0</v>
      </c>
      <c r="V65" s="39">
        <f t="shared" si="2"/>
        <v>0</v>
      </c>
    </row>
    <row r="66" spans="1:22" ht="12.9" customHeight="1">
      <c r="A66" s="253">
        <v>411</v>
      </c>
      <c r="B66" s="291" t="s">
        <v>274</v>
      </c>
      <c r="C66" s="43">
        <f>計算!D63</f>
        <v>0</v>
      </c>
      <c r="D66" s="87">
        <f>計算!E63</f>
        <v>0</v>
      </c>
      <c r="E66" s="94">
        <f>計算!F63</f>
        <v>0</v>
      </c>
      <c r="F66" s="39">
        <f>計算!Z63</f>
        <v>0</v>
      </c>
      <c r="G66" s="39">
        <f>計算!AD63</f>
        <v>0</v>
      </c>
      <c r="H66" s="43">
        <f>計算!K63</f>
        <v>0</v>
      </c>
      <c r="I66" s="87">
        <f>計算!L63</f>
        <v>0</v>
      </c>
      <c r="J66" s="94">
        <f>計算!M63</f>
        <v>0</v>
      </c>
      <c r="K66" s="39">
        <f>計算!AA63</f>
        <v>0</v>
      </c>
      <c r="L66" s="39">
        <f>計算!AE63</f>
        <v>0</v>
      </c>
      <c r="M66" s="43">
        <f>計算!T63</f>
        <v>0</v>
      </c>
      <c r="N66" s="87">
        <f>計算!U63</f>
        <v>0</v>
      </c>
      <c r="O66" s="94">
        <f>計算!V63</f>
        <v>0</v>
      </c>
      <c r="P66" s="39">
        <f>計算!AB63</f>
        <v>0</v>
      </c>
      <c r="Q66" s="39">
        <f>計算!AF63</f>
        <v>0</v>
      </c>
      <c r="R66" s="43">
        <f t="shared" si="3"/>
        <v>0</v>
      </c>
      <c r="S66" s="87">
        <f t="shared" si="0"/>
        <v>0</v>
      </c>
      <c r="T66" s="94">
        <f t="shared" si="1"/>
        <v>0</v>
      </c>
      <c r="U66" s="39">
        <f t="shared" si="4"/>
        <v>0</v>
      </c>
      <c r="V66" s="39">
        <f t="shared" si="2"/>
        <v>0</v>
      </c>
    </row>
    <row r="67" spans="1:22" ht="12.9" customHeight="1">
      <c r="A67" s="253">
        <v>412</v>
      </c>
      <c r="B67" s="291" t="s">
        <v>275</v>
      </c>
      <c r="C67" s="43">
        <f>計算!D64</f>
        <v>0</v>
      </c>
      <c r="D67" s="87">
        <f>計算!E64</f>
        <v>0</v>
      </c>
      <c r="E67" s="94">
        <f>計算!F64</f>
        <v>0</v>
      </c>
      <c r="F67" s="39">
        <f>計算!Z64</f>
        <v>0</v>
      </c>
      <c r="G67" s="39">
        <f>計算!AD64</f>
        <v>0</v>
      </c>
      <c r="H67" s="43">
        <f>計算!K64</f>
        <v>0</v>
      </c>
      <c r="I67" s="87">
        <f>計算!L64</f>
        <v>0</v>
      </c>
      <c r="J67" s="94">
        <f>計算!M64</f>
        <v>0</v>
      </c>
      <c r="K67" s="39">
        <f>計算!AA64</f>
        <v>0</v>
      </c>
      <c r="L67" s="39">
        <f>計算!AE64</f>
        <v>0</v>
      </c>
      <c r="M67" s="43">
        <f>計算!T64</f>
        <v>0</v>
      </c>
      <c r="N67" s="87">
        <f>計算!U64</f>
        <v>0</v>
      </c>
      <c r="O67" s="94">
        <f>計算!V64</f>
        <v>0</v>
      </c>
      <c r="P67" s="39">
        <f>計算!AB64</f>
        <v>0</v>
      </c>
      <c r="Q67" s="39">
        <f>計算!AF64</f>
        <v>0</v>
      </c>
      <c r="R67" s="43">
        <f t="shared" si="3"/>
        <v>0</v>
      </c>
      <c r="S67" s="87">
        <f t="shared" si="0"/>
        <v>0</v>
      </c>
      <c r="T67" s="94">
        <f t="shared" si="1"/>
        <v>0</v>
      </c>
      <c r="U67" s="39">
        <f t="shared" si="4"/>
        <v>0</v>
      </c>
      <c r="V67" s="39">
        <f t="shared" si="2"/>
        <v>0</v>
      </c>
    </row>
    <row r="68" spans="1:22" ht="12.9" customHeight="1">
      <c r="A68" s="297">
        <v>413</v>
      </c>
      <c r="B68" s="265" t="s">
        <v>276</v>
      </c>
      <c r="C68" s="49">
        <f>計算!D65</f>
        <v>0</v>
      </c>
      <c r="D68" s="86">
        <f>計算!E65</f>
        <v>0</v>
      </c>
      <c r="E68" s="88">
        <f>計算!F65</f>
        <v>0</v>
      </c>
      <c r="F68" s="46">
        <f>計算!Z65</f>
        <v>0</v>
      </c>
      <c r="G68" s="46">
        <f>計算!AD65</f>
        <v>0</v>
      </c>
      <c r="H68" s="49">
        <f>計算!K65</f>
        <v>0</v>
      </c>
      <c r="I68" s="86">
        <f>計算!L65</f>
        <v>0</v>
      </c>
      <c r="J68" s="88">
        <f>計算!M65</f>
        <v>0</v>
      </c>
      <c r="K68" s="46">
        <f>計算!AA65</f>
        <v>0</v>
      </c>
      <c r="L68" s="46">
        <f>計算!AE65</f>
        <v>0</v>
      </c>
      <c r="M68" s="49">
        <f>計算!T65</f>
        <v>0</v>
      </c>
      <c r="N68" s="86">
        <f>計算!U65</f>
        <v>0</v>
      </c>
      <c r="O68" s="88">
        <f>計算!V65</f>
        <v>0</v>
      </c>
      <c r="P68" s="46">
        <f>計算!AB65</f>
        <v>0</v>
      </c>
      <c r="Q68" s="46">
        <f>計算!AF65</f>
        <v>0</v>
      </c>
      <c r="R68" s="49">
        <f t="shared" si="3"/>
        <v>0</v>
      </c>
      <c r="S68" s="86">
        <f t="shared" si="0"/>
        <v>0</v>
      </c>
      <c r="T68" s="88">
        <f t="shared" si="1"/>
        <v>0</v>
      </c>
      <c r="U68" s="46">
        <f t="shared" si="4"/>
        <v>0</v>
      </c>
      <c r="V68" s="46">
        <f t="shared" si="2"/>
        <v>0</v>
      </c>
    </row>
    <row r="69" spans="1:22" ht="12.9" customHeight="1">
      <c r="A69" s="253">
        <v>419</v>
      </c>
      <c r="B69" s="291" t="s">
        <v>277</v>
      </c>
      <c r="C69" s="43">
        <f>計算!D66</f>
        <v>0</v>
      </c>
      <c r="D69" s="87">
        <f>計算!E66</f>
        <v>0</v>
      </c>
      <c r="E69" s="94">
        <f>計算!F66</f>
        <v>0</v>
      </c>
      <c r="F69" s="39">
        <f>計算!Z66</f>
        <v>0</v>
      </c>
      <c r="G69" s="39">
        <f>計算!AD66</f>
        <v>0</v>
      </c>
      <c r="H69" s="43">
        <f>計算!K66</f>
        <v>0</v>
      </c>
      <c r="I69" s="87">
        <f>計算!L66</f>
        <v>0</v>
      </c>
      <c r="J69" s="94">
        <f>計算!M66</f>
        <v>0</v>
      </c>
      <c r="K69" s="39">
        <f>計算!AA66</f>
        <v>0</v>
      </c>
      <c r="L69" s="39">
        <f>計算!AE66</f>
        <v>0</v>
      </c>
      <c r="M69" s="43">
        <f>計算!T66</f>
        <v>0</v>
      </c>
      <c r="N69" s="87">
        <f>計算!U66</f>
        <v>0</v>
      </c>
      <c r="O69" s="94">
        <f>計算!V66</f>
        <v>0</v>
      </c>
      <c r="P69" s="39">
        <f>計算!AB66</f>
        <v>0</v>
      </c>
      <c r="Q69" s="39">
        <f>計算!AF66</f>
        <v>0</v>
      </c>
      <c r="R69" s="43">
        <f t="shared" si="3"/>
        <v>0</v>
      </c>
      <c r="S69" s="87">
        <f t="shared" si="0"/>
        <v>0</v>
      </c>
      <c r="T69" s="94">
        <f t="shared" si="1"/>
        <v>0</v>
      </c>
      <c r="U69" s="39">
        <f t="shared" si="4"/>
        <v>0</v>
      </c>
      <c r="V69" s="39">
        <f t="shared" si="2"/>
        <v>0</v>
      </c>
    </row>
    <row r="70" spans="1:22" ht="12.9" customHeight="1">
      <c r="A70" s="253">
        <v>461</v>
      </c>
      <c r="B70" s="291" t="s">
        <v>278</v>
      </c>
      <c r="C70" s="43">
        <f>計算!D67</f>
        <v>0</v>
      </c>
      <c r="D70" s="87">
        <f>計算!E67</f>
        <v>0</v>
      </c>
      <c r="E70" s="94">
        <f>計算!F67</f>
        <v>0</v>
      </c>
      <c r="F70" s="39">
        <f>計算!Z67</f>
        <v>0</v>
      </c>
      <c r="G70" s="39">
        <f>計算!AD67</f>
        <v>0</v>
      </c>
      <c r="H70" s="43">
        <f>計算!K67</f>
        <v>0</v>
      </c>
      <c r="I70" s="87">
        <f>計算!L67</f>
        <v>0</v>
      </c>
      <c r="J70" s="94">
        <f>計算!M67</f>
        <v>0</v>
      </c>
      <c r="K70" s="39">
        <f>計算!AA67</f>
        <v>0</v>
      </c>
      <c r="L70" s="39">
        <f>計算!AE67</f>
        <v>0</v>
      </c>
      <c r="M70" s="43">
        <f>計算!T67</f>
        <v>0</v>
      </c>
      <c r="N70" s="87">
        <f>計算!U67</f>
        <v>0</v>
      </c>
      <c r="O70" s="94">
        <f>計算!V67</f>
        <v>0</v>
      </c>
      <c r="P70" s="39">
        <f>計算!AB67</f>
        <v>0</v>
      </c>
      <c r="Q70" s="39">
        <f>計算!AF67</f>
        <v>0</v>
      </c>
      <c r="R70" s="43">
        <f t="shared" si="3"/>
        <v>0</v>
      </c>
      <c r="S70" s="87">
        <f t="shared" si="0"/>
        <v>0</v>
      </c>
      <c r="T70" s="94">
        <f t="shared" si="1"/>
        <v>0</v>
      </c>
      <c r="U70" s="39">
        <f t="shared" si="4"/>
        <v>0</v>
      </c>
      <c r="V70" s="39">
        <f t="shared" si="2"/>
        <v>0</v>
      </c>
    </row>
    <row r="71" spans="1:22" ht="12.9" customHeight="1">
      <c r="A71" s="253">
        <v>462</v>
      </c>
      <c r="B71" s="291" t="s">
        <v>279</v>
      </c>
      <c r="C71" s="43">
        <f>計算!D68</f>
        <v>0</v>
      </c>
      <c r="D71" s="87">
        <f>計算!E68</f>
        <v>0</v>
      </c>
      <c r="E71" s="94">
        <f>計算!F68</f>
        <v>0</v>
      </c>
      <c r="F71" s="39">
        <f>計算!Z68</f>
        <v>0</v>
      </c>
      <c r="G71" s="39">
        <f>計算!AD68</f>
        <v>0</v>
      </c>
      <c r="H71" s="43">
        <f>計算!K68</f>
        <v>0</v>
      </c>
      <c r="I71" s="87">
        <f>計算!L68</f>
        <v>0</v>
      </c>
      <c r="J71" s="94">
        <f>計算!M68</f>
        <v>0</v>
      </c>
      <c r="K71" s="39">
        <f>計算!AA68</f>
        <v>0</v>
      </c>
      <c r="L71" s="39">
        <f>計算!AE68</f>
        <v>0</v>
      </c>
      <c r="M71" s="43">
        <f>計算!T68</f>
        <v>0</v>
      </c>
      <c r="N71" s="87">
        <f>計算!U68</f>
        <v>0</v>
      </c>
      <c r="O71" s="94">
        <f>計算!V68</f>
        <v>0</v>
      </c>
      <c r="P71" s="39">
        <f>計算!AB68</f>
        <v>0</v>
      </c>
      <c r="Q71" s="39">
        <f>計算!AF68</f>
        <v>0</v>
      </c>
      <c r="R71" s="43">
        <f t="shared" si="3"/>
        <v>0</v>
      </c>
      <c r="S71" s="87">
        <f t="shared" si="0"/>
        <v>0</v>
      </c>
      <c r="T71" s="94">
        <f t="shared" si="1"/>
        <v>0</v>
      </c>
      <c r="U71" s="39">
        <f t="shared" si="4"/>
        <v>0</v>
      </c>
      <c r="V71" s="39">
        <f t="shared" si="2"/>
        <v>0</v>
      </c>
    </row>
    <row r="72" spans="1:22" ht="12.9" customHeight="1">
      <c r="A72" s="254">
        <v>471</v>
      </c>
      <c r="B72" s="264" t="s">
        <v>204</v>
      </c>
      <c r="C72" s="50">
        <f>計算!D69</f>
        <v>0</v>
      </c>
      <c r="D72" s="293">
        <f>計算!E69</f>
        <v>0</v>
      </c>
      <c r="E72" s="96">
        <f>計算!F69</f>
        <v>0</v>
      </c>
      <c r="F72" s="47">
        <f>計算!Z69</f>
        <v>0</v>
      </c>
      <c r="G72" s="47">
        <f>計算!AD69</f>
        <v>0</v>
      </c>
      <c r="H72" s="50">
        <f>計算!K69</f>
        <v>0</v>
      </c>
      <c r="I72" s="293">
        <f>計算!L69</f>
        <v>0</v>
      </c>
      <c r="J72" s="96">
        <f>計算!M69</f>
        <v>0</v>
      </c>
      <c r="K72" s="47">
        <f>計算!AA69</f>
        <v>0</v>
      </c>
      <c r="L72" s="47">
        <f>計算!AE69</f>
        <v>0</v>
      </c>
      <c r="M72" s="50">
        <f>計算!T69</f>
        <v>0</v>
      </c>
      <c r="N72" s="293">
        <f>計算!U69</f>
        <v>0</v>
      </c>
      <c r="O72" s="96">
        <f>計算!V69</f>
        <v>0</v>
      </c>
      <c r="P72" s="47">
        <f>計算!AB69</f>
        <v>0</v>
      </c>
      <c r="Q72" s="47">
        <f>計算!AF69</f>
        <v>0</v>
      </c>
      <c r="R72" s="50">
        <f t="shared" si="3"/>
        <v>0</v>
      </c>
      <c r="S72" s="293">
        <f t="shared" ref="S72:S111" si="5">D72+I72+N72</f>
        <v>0</v>
      </c>
      <c r="T72" s="96">
        <f t="shared" ref="T72:T111" si="6">E72+J72+O72</f>
        <v>0</v>
      </c>
      <c r="U72" s="47">
        <f t="shared" si="4"/>
        <v>0</v>
      </c>
      <c r="V72" s="47">
        <f t="shared" ref="V72:V111" si="7">G72+L72+Q72</f>
        <v>0</v>
      </c>
    </row>
    <row r="73" spans="1:22" ht="12.9" customHeight="1">
      <c r="A73" s="253">
        <v>481</v>
      </c>
      <c r="B73" s="291" t="s">
        <v>205</v>
      </c>
      <c r="C73" s="43">
        <f>計算!D70</f>
        <v>0</v>
      </c>
      <c r="D73" s="87">
        <f>計算!E70</f>
        <v>0</v>
      </c>
      <c r="E73" s="94">
        <f>計算!F70</f>
        <v>0</v>
      </c>
      <c r="F73" s="39">
        <f>計算!Z70</f>
        <v>0</v>
      </c>
      <c r="G73" s="39">
        <f>計算!AD70</f>
        <v>0</v>
      </c>
      <c r="H73" s="43">
        <f>計算!K70</f>
        <v>0</v>
      </c>
      <c r="I73" s="87">
        <f>計算!L70</f>
        <v>0</v>
      </c>
      <c r="J73" s="94">
        <f>計算!M70</f>
        <v>0</v>
      </c>
      <c r="K73" s="39">
        <f>計算!AA70</f>
        <v>0</v>
      </c>
      <c r="L73" s="39">
        <f>計算!AE70</f>
        <v>0</v>
      </c>
      <c r="M73" s="43">
        <f>計算!T70</f>
        <v>0</v>
      </c>
      <c r="N73" s="87">
        <f>計算!U70</f>
        <v>0</v>
      </c>
      <c r="O73" s="94">
        <f>計算!V70</f>
        <v>0</v>
      </c>
      <c r="P73" s="39">
        <f>計算!AB70</f>
        <v>0</v>
      </c>
      <c r="Q73" s="39">
        <f>計算!AF70</f>
        <v>0</v>
      </c>
      <c r="R73" s="43">
        <f t="shared" ref="R73:R111" si="8">C73+H73+M73</f>
        <v>0</v>
      </c>
      <c r="S73" s="87">
        <f t="shared" si="5"/>
        <v>0</v>
      </c>
      <c r="T73" s="94">
        <f t="shared" si="6"/>
        <v>0</v>
      </c>
      <c r="U73" s="39">
        <f t="shared" ref="U73:U111" si="9">F73+K73+P73</f>
        <v>0</v>
      </c>
      <c r="V73" s="39">
        <f t="shared" si="7"/>
        <v>0</v>
      </c>
    </row>
    <row r="74" spans="1:22" ht="12.9" customHeight="1">
      <c r="A74" s="253">
        <v>511</v>
      </c>
      <c r="B74" s="291" t="s">
        <v>3</v>
      </c>
      <c r="C74" s="43">
        <f>計算!D71</f>
        <v>0</v>
      </c>
      <c r="D74" s="87">
        <f>計算!E71</f>
        <v>0</v>
      </c>
      <c r="E74" s="94">
        <f>計算!F71</f>
        <v>0</v>
      </c>
      <c r="F74" s="39">
        <f>計算!Z71</f>
        <v>0</v>
      </c>
      <c r="G74" s="39">
        <f>計算!AD71</f>
        <v>0</v>
      </c>
      <c r="H74" s="43">
        <f>計算!K71</f>
        <v>0</v>
      </c>
      <c r="I74" s="87">
        <f>計算!L71</f>
        <v>0</v>
      </c>
      <c r="J74" s="94">
        <f>計算!M71</f>
        <v>0</v>
      </c>
      <c r="K74" s="39">
        <f>計算!AA71</f>
        <v>0</v>
      </c>
      <c r="L74" s="39">
        <f>計算!AE71</f>
        <v>0</v>
      </c>
      <c r="M74" s="43">
        <f>計算!T71</f>
        <v>0</v>
      </c>
      <c r="N74" s="87">
        <f>計算!U71</f>
        <v>0</v>
      </c>
      <c r="O74" s="94">
        <f>計算!V71</f>
        <v>0</v>
      </c>
      <c r="P74" s="39">
        <f>計算!AB71</f>
        <v>0</v>
      </c>
      <c r="Q74" s="39">
        <f>計算!AF71</f>
        <v>0</v>
      </c>
      <c r="R74" s="43">
        <f t="shared" si="8"/>
        <v>0</v>
      </c>
      <c r="S74" s="87">
        <f t="shared" si="5"/>
        <v>0</v>
      </c>
      <c r="T74" s="94">
        <f t="shared" si="6"/>
        <v>0</v>
      </c>
      <c r="U74" s="39">
        <f t="shared" si="9"/>
        <v>0</v>
      </c>
      <c r="V74" s="39">
        <f t="shared" si="7"/>
        <v>0</v>
      </c>
    </row>
    <row r="75" spans="1:22" ht="12.9" customHeight="1">
      <c r="A75" s="253">
        <v>531</v>
      </c>
      <c r="B75" s="291" t="s">
        <v>4</v>
      </c>
      <c r="C75" s="43">
        <f>計算!D72</f>
        <v>0</v>
      </c>
      <c r="D75" s="87">
        <f>計算!E72</f>
        <v>0</v>
      </c>
      <c r="E75" s="94">
        <f>計算!F72</f>
        <v>0</v>
      </c>
      <c r="F75" s="39">
        <f>計算!Z72</f>
        <v>0</v>
      </c>
      <c r="G75" s="39">
        <f>計算!AD72</f>
        <v>0</v>
      </c>
      <c r="H75" s="43">
        <f>計算!K72</f>
        <v>0</v>
      </c>
      <c r="I75" s="87">
        <f>計算!L72</f>
        <v>0</v>
      </c>
      <c r="J75" s="94">
        <f>計算!M72</f>
        <v>0</v>
      </c>
      <c r="K75" s="39">
        <f>計算!AA72</f>
        <v>0</v>
      </c>
      <c r="L75" s="39">
        <f>計算!AE72</f>
        <v>0</v>
      </c>
      <c r="M75" s="43">
        <f>計算!T72</f>
        <v>0</v>
      </c>
      <c r="N75" s="87">
        <f>計算!U72</f>
        <v>0</v>
      </c>
      <c r="O75" s="94">
        <f>計算!V72</f>
        <v>0</v>
      </c>
      <c r="P75" s="39">
        <f>計算!AB72</f>
        <v>0</v>
      </c>
      <c r="Q75" s="39">
        <f>計算!AF72</f>
        <v>0</v>
      </c>
      <c r="R75" s="43">
        <f t="shared" si="8"/>
        <v>0</v>
      </c>
      <c r="S75" s="87">
        <f t="shared" si="5"/>
        <v>0</v>
      </c>
      <c r="T75" s="94">
        <f t="shared" si="6"/>
        <v>0</v>
      </c>
      <c r="U75" s="39">
        <f t="shared" si="9"/>
        <v>0</v>
      </c>
      <c r="V75" s="39">
        <f t="shared" si="7"/>
        <v>0</v>
      </c>
    </row>
    <row r="76" spans="1:22" ht="12.9" customHeight="1">
      <c r="A76" s="253">
        <v>551</v>
      </c>
      <c r="B76" s="291" t="s">
        <v>280</v>
      </c>
      <c r="C76" s="43">
        <f>計算!D73</f>
        <v>0</v>
      </c>
      <c r="D76" s="87">
        <f>計算!E73</f>
        <v>0</v>
      </c>
      <c r="E76" s="94">
        <f>計算!F73</f>
        <v>0</v>
      </c>
      <c r="F76" s="39">
        <f>計算!Z73</f>
        <v>0</v>
      </c>
      <c r="G76" s="39">
        <f>計算!AD73</f>
        <v>0</v>
      </c>
      <c r="H76" s="43">
        <f>計算!K73</f>
        <v>0</v>
      </c>
      <c r="I76" s="87">
        <f>計算!L73</f>
        <v>0</v>
      </c>
      <c r="J76" s="94">
        <f>計算!M73</f>
        <v>0</v>
      </c>
      <c r="K76" s="39">
        <f>計算!AA73</f>
        <v>0</v>
      </c>
      <c r="L76" s="39">
        <f>計算!AE73</f>
        <v>0</v>
      </c>
      <c r="M76" s="43">
        <f>計算!T73</f>
        <v>0</v>
      </c>
      <c r="N76" s="87">
        <f>計算!U73</f>
        <v>0</v>
      </c>
      <c r="O76" s="94">
        <f>計算!V73</f>
        <v>0</v>
      </c>
      <c r="P76" s="39">
        <f>計算!AB73</f>
        <v>0</v>
      </c>
      <c r="Q76" s="39">
        <f>計算!AF73</f>
        <v>0</v>
      </c>
      <c r="R76" s="43">
        <f t="shared" si="8"/>
        <v>0</v>
      </c>
      <c r="S76" s="87">
        <f t="shared" si="5"/>
        <v>0</v>
      </c>
      <c r="T76" s="94">
        <f t="shared" si="6"/>
        <v>0</v>
      </c>
      <c r="U76" s="39">
        <f t="shared" si="9"/>
        <v>0</v>
      </c>
      <c r="V76" s="39">
        <f t="shared" si="7"/>
        <v>0</v>
      </c>
    </row>
    <row r="77" spans="1:22" ht="12.9" customHeight="1">
      <c r="A77" s="253">
        <v>552</v>
      </c>
      <c r="B77" s="291" t="s">
        <v>281</v>
      </c>
      <c r="C77" s="43">
        <f>計算!D74</f>
        <v>0</v>
      </c>
      <c r="D77" s="87">
        <f>計算!E74</f>
        <v>0</v>
      </c>
      <c r="E77" s="94">
        <f>計算!F74</f>
        <v>0</v>
      </c>
      <c r="F77" s="39">
        <f>計算!Z74</f>
        <v>0</v>
      </c>
      <c r="G77" s="39">
        <f>計算!AD74</f>
        <v>0</v>
      </c>
      <c r="H77" s="43">
        <f>計算!K74</f>
        <v>0</v>
      </c>
      <c r="I77" s="87">
        <f>計算!L74</f>
        <v>0</v>
      </c>
      <c r="J77" s="94">
        <f>計算!M74</f>
        <v>0</v>
      </c>
      <c r="K77" s="39">
        <f>計算!AA74</f>
        <v>0</v>
      </c>
      <c r="L77" s="39">
        <f>計算!AE74</f>
        <v>0</v>
      </c>
      <c r="M77" s="43">
        <f>計算!T74</f>
        <v>0</v>
      </c>
      <c r="N77" s="87">
        <f>計算!U74</f>
        <v>0</v>
      </c>
      <c r="O77" s="94">
        <f>計算!V74</f>
        <v>0</v>
      </c>
      <c r="P77" s="39">
        <f>計算!AB74</f>
        <v>0</v>
      </c>
      <c r="Q77" s="39">
        <f>計算!AF74</f>
        <v>0</v>
      </c>
      <c r="R77" s="43">
        <f t="shared" si="8"/>
        <v>0</v>
      </c>
      <c r="S77" s="87">
        <f t="shared" si="5"/>
        <v>0</v>
      </c>
      <c r="T77" s="94">
        <f t="shared" si="6"/>
        <v>0</v>
      </c>
      <c r="U77" s="39">
        <f t="shared" si="9"/>
        <v>0</v>
      </c>
      <c r="V77" s="39">
        <f t="shared" si="7"/>
        <v>0</v>
      </c>
    </row>
    <row r="78" spans="1:22" ht="12.9" customHeight="1">
      <c r="A78" s="297">
        <v>553</v>
      </c>
      <c r="B78" s="265" t="s">
        <v>282</v>
      </c>
      <c r="C78" s="49">
        <f>計算!D75</f>
        <v>0</v>
      </c>
      <c r="D78" s="86">
        <f>計算!E75</f>
        <v>0</v>
      </c>
      <c r="E78" s="88">
        <f>計算!F75</f>
        <v>0</v>
      </c>
      <c r="F78" s="46">
        <f>計算!Z75</f>
        <v>0</v>
      </c>
      <c r="G78" s="46">
        <f>計算!AD75</f>
        <v>0</v>
      </c>
      <c r="H78" s="49">
        <f>計算!K75</f>
        <v>0</v>
      </c>
      <c r="I78" s="86">
        <f>計算!L75</f>
        <v>0</v>
      </c>
      <c r="J78" s="88">
        <f>計算!M75</f>
        <v>0</v>
      </c>
      <c r="K78" s="46">
        <f>計算!AA75</f>
        <v>0</v>
      </c>
      <c r="L78" s="46">
        <f>計算!AE75</f>
        <v>0</v>
      </c>
      <c r="M78" s="49">
        <f>計算!T75</f>
        <v>0</v>
      </c>
      <c r="N78" s="86">
        <f>計算!U75</f>
        <v>0</v>
      </c>
      <c r="O78" s="88">
        <f>計算!V75</f>
        <v>0</v>
      </c>
      <c r="P78" s="46">
        <f>計算!AB75</f>
        <v>0</v>
      </c>
      <c r="Q78" s="46">
        <f>計算!AF75</f>
        <v>0</v>
      </c>
      <c r="R78" s="49">
        <f t="shared" si="8"/>
        <v>0</v>
      </c>
      <c r="S78" s="86">
        <f t="shared" si="5"/>
        <v>0</v>
      </c>
      <c r="T78" s="88">
        <f t="shared" si="6"/>
        <v>0</v>
      </c>
      <c r="U78" s="46">
        <f t="shared" si="9"/>
        <v>0</v>
      </c>
      <c r="V78" s="46">
        <f t="shared" si="7"/>
        <v>0</v>
      </c>
    </row>
    <row r="79" spans="1:22" ht="12.9" customHeight="1">
      <c r="A79" s="253">
        <v>571</v>
      </c>
      <c r="B79" s="291" t="s">
        <v>283</v>
      </c>
      <c r="C79" s="43">
        <f>計算!D76</f>
        <v>0</v>
      </c>
      <c r="D79" s="87">
        <f>計算!E76</f>
        <v>0</v>
      </c>
      <c r="E79" s="94">
        <f>計算!F76</f>
        <v>0</v>
      </c>
      <c r="F79" s="39">
        <f>計算!Z76</f>
        <v>0</v>
      </c>
      <c r="G79" s="39">
        <f>計算!AD76</f>
        <v>0</v>
      </c>
      <c r="H79" s="43">
        <f>計算!K76</f>
        <v>0</v>
      </c>
      <c r="I79" s="87">
        <f>計算!L76</f>
        <v>0</v>
      </c>
      <c r="J79" s="94">
        <f>計算!M76</f>
        <v>0</v>
      </c>
      <c r="K79" s="39">
        <f>計算!AA76</f>
        <v>0</v>
      </c>
      <c r="L79" s="39">
        <f>計算!AE76</f>
        <v>0</v>
      </c>
      <c r="M79" s="43">
        <f>計算!T76</f>
        <v>0</v>
      </c>
      <c r="N79" s="87">
        <f>計算!U76</f>
        <v>0</v>
      </c>
      <c r="O79" s="94">
        <f>計算!V76</f>
        <v>0</v>
      </c>
      <c r="P79" s="39">
        <f>計算!AB76</f>
        <v>0</v>
      </c>
      <c r="Q79" s="39">
        <f>計算!AF76</f>
        <v>0</v>
      </c>
      <c r="R79" s="43">
        <f t="shared" si="8"/>
        <v>0</v>
      </c>
      <c r="S79" s="87">
        <f t="shared" si="5"/>
        <v>0</v>
      </c>
      <c r="T79" s="94">
        <f t="shared" si="6"/>
        <v>0</v>
      </c>
      <c r="U79" s="39">
        <f t="shared" si="9"/>
        <v>0</v>
      </c>
      <c r="V79" s="39">
        <f t="shared" si="7"/>
        <v>0</v>
      </c>
    </row>
    <row r="80" spans="1:22" ht="12.9" customHeight="1">
      <c r="A80" s="253">
        <v>572</v>
      </c>
      <c r="B80" s="291" t="s">
        <v>284</v>
      </c>
      <c r="C80" s="43">
        <f>計算!D77</f>
        <v>0</v>
      </c>
      <c r="D80" s="87">
        <f>計算!E77</f>
        <v>0</v>
      </c>
      <c r="E80" s="94">
        <f>計算!F77</f>
        <v>0</v>
      </c>
      <c r="F80" s="39">
        <f>計算!Z77</f>
        <v>0</v>
      </c>
      <c r="G80" s="39">
        <f>計算!AD77</f>
        <v>0</v>
      </c>
      <c r="H80" s="43">
        <f>計算!K77</f>
        <v>0</v>
      </c>
      <c r="I80" s="87">
        <f>計算!L77</f>
        <v>0</v>
      </c>
      <c r="J80" s="94">
        <f>計算!M77</f>
        <v>0</v>
      </c>
      <c r="K80" s="39">
        <f>計算!AA77</f>
        <v>0</v>
      </c>
      <c r="L80" s="39">
        <f>計算!AE77</f>
        <v>0</v>
      </c>
      <c r="M80" s="43">
        <f>計算!T77</f>
        <v>0</v>
      </c>
      <c r="N80" s="87">
        <f>計算!U77</f>
        <v>0</v>
      </c>
      <c r="O80" s="94">
        <f>計算!V77</f>
        <v>0</v>
      </c>
      <c r="P80" s="39">
        <f>計算!AB77</f>
        <v>0</v>
      </c>
      <c r="Q80" s="39">
        <f>計算!AF77</f>
        <v>0</v>
      </c>
      <c r="R80" s="43">
        <f t="shared" si="8"/>
        <v>0</v>
      </c>
      <c r="S80" s="87">
        <f t="shared" si="5"/>
        <v>0</v>
      </c>
      <c r="T80" s="94">
        <f t="shared" si="6"/>
        <v>0</v>
      </c>
      <c r="U80" s="39">
        <f t="shared" si="9"/>
        <v>0</v>
      </c>
      <c r="V80" s="39">
        <f t="shared" si="7"/>
        <v>0</v>
      </c>
    </row>
    <row r="81" spans="1:22" ht="12.9" customHeight="1">
      <c r="A81" s="253">
        <v>573</v>
      </c>
      <c r="B81" s="291" t="s">
        <v>285</v>
      </c>
      <c r="C81" s="43">
        <f>計算!D78</f>
        <v>0</v>
      </c>
      <c r="D81" s="87">
        <f>計算!E78</f>
        <v>0</v>
      </c>
      <c r="E81" s="94">
        <f>計算!F78</f>
        <v>0</v>
      </c>
      <c r="F81" s="39">
        <f>計算!Z78</f>
        <v>0</v>
      </c>
      <c r="G81" s="39">
        <f>計算!AD78</f>
        <v>0</v>
      </c>
      <c r="H81" s="43">
        <f>計算!K78</f>
        <v>0</v>
      </c>
      <c r="I81" s="87">
        <f>計算!L78</f>
        <v>0</v>
      </c>
      <c r="J81" s="94">
        <f>計算!M78</f>
        <v>0</v>
      </c>
      <c r="K81" s="39">
        <f>計算!AA78</f>
        <v>0</v>
      </c>
      <c r="L81" s="39">
        <f>計算!AE78</f>
        <v>0</v>
      </c>
      <c r="M81" s="43">
        <f>計算!T78</f>
        <v>0</v>
      </c>
      <c r="N81" s="87">
        <f>計算!U78</f>
        <v>0</v>
      </c>
      <c r="O81" s="94">
        <f>計算!V78</f>
        <v>0</v>
      </c>
      <c r="P81" s="39">
        <f>計算!AB78</f>
        <v>0</v>
      </c>
      <c r="Q81" s="39">
        <f>計算!AF78</f>
        <v>0</v>
      </c>
      <c r="R81" s="43">
        <f t="shared" si="8"/>
        <v>0</v>
      </c>
      <c r="S81" s="87">
        <f t="shared" si="5"/>
        <v>0</v>
      </c>
      <c r="T81" s="94">
        <f t="shared" si="6"/>
        <v>0</v>
      </c>
      <c r="U81" s="39">
        <f t="shared" si="9"/>
        <v>0</v>
      </c>
      <c r="V81" s="39">
        <f t="shared" si="7"/>
        <v>0</v>
      </c>
    </row>
    <row r="82" spans="1:22" ht="12.9" customHeight="1">
      <c r="A82" s="254">
        <v>574</v>
      </c>
      <c r="B82" s="264" t="s">
        <v>286</v>
      </c>
      <c r="C82" s="50">
        <f>計算!D79</f>
        <v>0</v>
      </c>
      <c r="D82" s="293">
        <f>計算!E79</f>
        <v>0</v>
      </c>
      <c r="E82" s="96">
        <f>計算!F79</f>
        <v>0</v>
      </c>
      <c r="F82" s="47">
        <f>計算!Z79</f>
        <v>0</v>
      </c>
      <c r="G82" s="47">
        <f>計算!AD79</f>
        <v>0</v>
      </c>
      <c r="H82" s="50">
        <f>計算!K79</f>
        <v>0</v>
      </c>
      <c r="I82" s="293">
        <f>計算!L79</f>
        <v>0</v>
      </c>
      <c r="J82" s="96">
        <f>計算!M79</f>
        <v>0</v>
      </c>
      <c r="K82" s="47">
        <f>計算!AA79</f>
        <v>0</v>
      </c>
      <c r="L82" s="47">
        <f>計算!AE79</f>
        <v>0</v>
      </c>
      <c r="M82" s="50">
        <f>計算!T79</f>
        <v>0</v>
      </c>
      <c r="N82" s="293">
        <f>計算!U79</f>
        <v>0</v>
      </c>
      <c r="O82" s="96">
        <f>計算!V79</f>
        <v>0</v>
      </c>
      <c r="P82" s="47">
        <f>計算!AB79</f>
        <v>0</v>
      </c>
      <c r="Q82" s="47">
        <f>計算!AF79</f>
        <v>0</v>
      </c>
      <c r="R82" s="50">
        <f t="shared" si="8"/>
        <v>0</v>
      </c>
      <c r="S82" s="293">
        <f t="shared" si="5"/>
        <v>0</v>
      </c>
      <c r="T82" s="96">
        <f t="shared" si="6"/>
        <v>0</v>
      </c>
      <c r="U82" s="47">
        <f t="shared" si="9"/>
        <v>0</v>
      </c>
      <c r="V82" s="47">
        <f t="shared" si="7"/>
        <v>0</v>
      </c>
    </row>
    <row r="83" spans="1:22" ht="12.9" customHeight="1">
      <c r="A83" s="253">
        <v>575</v>
      </c>
      <c r="B83" s="291" t="s">
        <v>287</v>
      </c>
      <c r="C83" s="43">
        <f>計算!D80</f>
        <v>0</v>
      </c>
      <c r="D83" s="87">
        <f>計算!E80</f>
        <v>0</v>
      </c>
      <c r="E83" s="94">
        <f>計算!F80</f>
        <v>0</v>
      </c>
      <c r="F83" s="39">
        <f>計算!Z80</f>
        <v>0</v>
      </c>
      <c r="G83" s="39">
        <f>計算!AD80</f>
        <v>0</v>
      </c>
      <c r="H83" s="43">
        <f>計算!K80</f>
        <v>0</v>
      </c>
      <c r="I83" s="87">
        <f>計算!L80</f>
        <v>0</v>
      </c>
      <c r="J83" s="94">
        <f>計算!M80</f>
        <v>0</v>
      </c>
      <c r="K83" s="39">
        <f>計算!AA80</f>
        <v>0</v>
      </c>
      <c r="L83" s="39">
        <f>計算!AE80</f>
        <v>0</v>
      </c>
      <c r="M83" s="43">
        <f>計算!T80</f>
        <v>0</v>
      </c>
      <c r="N83" s="87">
        <f>計算!U80</f>
        <v>0</v>
      </c>
      <c r="O83" s="94">
        <f>計算!V80</f>
        <v>0</v>
      </c>
      <c r="P83" s="39">
        <f>計算!AB80</f>
        <v>0</v>
      </c>
      <c r="Q83" s="39">
        <f>計算!AF80</f>
        <v>0</v>
      </c>
      <c r="R83" s="43">
        <f t="shared" si="8"/>
        <v>0</v>
      </c>
      <c r="S83" s="87">
        <f t="shared" si="5"/>
        <v>0</v>
      </c>
      <c r="T83" s="94">
        <f t="shared" si="6"/>
        <v>0</v>
      </c>
      <c r="U83" s="39">
        <f t="shared" si="9"/>
        <v>0</v>
      </c>
      <c r="V83" s="39">
        <f t="shared" si="7"/>
        <v>0</v>
      </c>
    </row>
    <row r="84" spans="1:22" ht="12.9" customHeight="1">
      <c r="A84" s="253">
        <v>576</v>
      </c>
      <c r="B84" s="291" t="s">
        <v>288</v>
      </c>
      <c r="C84" s="43">
        <f>計算!D81</f>
        <v>0</v>
      </c>
      <c r="D84" s="87">
        <f>計算!E81</f>
        <v>0</v>
      </c>
      <c r="E84" s="94">
        <f>計算!F81</f>
        <v>0</v>
      </c>
      <c r="F84" s="39">
        <f>計算!Z81</f>
        <v>0</v>
      </c>
      <c r="G84" s="39">
        <f>計算!AD81</f>
        <v>0</v>
      </c>
      <c r="H84" s="43">
        <f>計算!K81</f>
        <v>0</v>
      </c>
      <c r="I84" s="87">
        <f>計算!L81</f>
        <v>0</v>
      </c>
      <c r="J84" s="94">
        <f>計算!M81</f>
        <v>0</v>
      </c>
      <c r="K84" s="39">
        <f>計算!AA81</f>
        <v>0</v>
      </c>
      <c r="L84" s="39">
        <f>計算!AE81</f>
        <v>0</v>
      </c>
      <c r="M84" s="43">
        <f>計算!T81</f>
        <v>0</v>
      </c>
      <c r="N84" s="87">
        <f>計算!U81</f>
        <v>0</v>
      </c>
      <c r="O84" s="94">
        <f>計算!V81</f>
        <v>0</v>
      </c>
      <c r="P84" s="39">
        <f>計算!AB81</f>
        <v>0</v>
      </c>
      <c r="Q84" s="39">
        <f>計算!AF81</f>
        <v>0</v>
      </c>
      <c r="R84" s="43">
        <f t="shared" si="8"/>
        <v>0</v>
      </c>
      <c r="S84" s="87">
        <f t="shared" si="5"/>
        <v>0</v>
      </c>
      <c r="T84" s="94">
        <f t="shared" si="6"/>
        <v>0</v>
      </c>
      <c r="U84" s="39">
        <f t="shared" si="9"/>
        <v>0</v>
      </c>
      <c r="V84" s="39">
        <f t="shared" si="7"/>
        <v>0</v>
      </c>
    </row>
    <row r="85" spans="1:22" ht="12.9" customHeight="1">
      <c r="A85" s="253">
        <v>577</v>
      </c>
      <c r="B85" s="291" t="s">
        <v>289</v>
      </c>
      <c r="C85" s="43">
        <f>計算!D82</f>
        <v>0</v>
      </c>
      <c r="D85" s="87">
        <f>計算!E82</f>
        <v>0</v>
      </c>
      <c r="E85" s="94">
        <f>計算!F82</f>
        <v>0</v>
      </c>
      <c r="F85" s="39">
        <f>計算!Z82</f>
        <v>0</v>
      </c>
      <c r="G85" s="39">
        <f>計算!AD82</f>
        <v>0</v>
      </c>
      <c r="H85" s="43">
        <f>計算!K82</f>
        <v>0</v>
      </c>
      <c r="I85" s="87">
        <f>計算!L82</f>
        <v>0</v>
      </c>
      <c r="J85" s="94">
        <f>計算!M82</f>
        <v>0</v>
      </c>
      <c r="K85" s="39">
        <f>計算!AA82</f>
        <v>0</v>
      </c>
      <c r="L85" s="39">
        <f>計算!AE82</f>
        <v>0</v>
      </c>
      <c r="M85" s="43">
        <f>計算!T82</f>
        <v>0</v>
      </c>
      <c r="N85" s="87">
        <f>計算!U82</f>
        <v>0</v>
      </c>
      <c r="O85" s="94">
        <f>計算!V82</f>
        <v>0</v>
      </c>
      <c r="P85" s="39">
        <f>計算!AB82</f>
        <v>0</v>
      </c>
      <c r="Q85" s="39">
        <f>計算!AF82</f>
        <v>0</v>
      </c>
      <c r="R85" s="43">
        <f t="shared" si="8"/>
        <v>0</v>
      </c>
      <c r="S85" s="87">
        <f t="shared" si="5"/>
        <v>0</v>
      </c>
      <c r="T85" s="94">
        <f t="shared" si="6"/>
        <v>0</v>
      </c>
      <c r="U85" s="39">
        <f t="shared" si="9"/>
        <v>0</v>
      </c>
      <c r="V85" s="39">
        <f t="shared" si="7"/>
        <v>0</v>
      </c>
    </row>
    <row r="86" spans="1:22" ht="12.9" customHeight="1">
      <c r="A86" s="253">
        <v>578</v>
      </c>
      <c r="B86" s="291" t="s">
        <v>290</v>
      </c>
      <c r="C86" s="43">
        <f>計算!D83</f>
        <v>0</v>
      </c>
      <c r="D86" s="87">
        <f>計算!E83</f>
        <v>0</v>
      </c>
      <c r="E86" s="94">
        <f>計算!F83</f>
        <v>0</v>
      </c>
      <c r="F86" s="39">
        <f>計算!Z83</f>
        <v>0</v>
      </c>
      <c r="G86" s="39">
        <f>計算!AD83</f>
        <v>0</v>
      </c>
      <c r="H86" s="43">
        <f>計算!K83</f>
        <v>0</v>
      </c>
      <c r="I86" s="87">
        <f>計算!L83</f>
        <v>0</v>
      </c>
      <c r="J86" s="94">
        <f>計算!M83</f>
        <v>0</v>
      </c>
      <c r="K86" s="39">
        <f>計算!AA83</f>
        <v>0</v>
      </c>
      <c r="L86" s="39">
        <f>計算!AE83</f>
        <v>0</v>
      </c>
      <c r="M86" s="43">
        <f>計算!T83</f>
        <v>0</v>
      </c>
      <c r="N86" s="87">
        <f>計算!U83</f>
        <v>0</v>
      </c>
      <c r="O86" s="94">
        <f>計算!V83</f>
        <v>0</v>
      </c>
      <c r="P86" s="39">
        <f>計算!AB83</f>
        <v>0</v>
      </c>
      <c r="Q86" s="39">
        <f>計算!AF83</f>
        <v>0</v>
      </c>
      <c r="R86" s="43">
        <f t="shared" si="8"/>
        <v>0</v>
      </c>
      <c r="S86" s="87">
        <f t="shared" si="5"/>
        <v>0</v>
      </c>
      <c r="T86" s="94">
        <f t="shared" si="6"/>
        <v>0</v>
      </c>
      <c r="U86" s="39">
        <f t="shared" si="9"/>
        <v>0</v>
      </c>
      <c r="V86" s="39">
        <f t="shared" si="7"/>
        <v>0</v>
      </c>
    </row>
    <row r="87" spans="1:22" ht="12.9" customHeight="1">
      <c r="A87" s="253">
        <v>579</v>
      </c>
      <c r="B87" s="291" t="s">
        <v>291</v>
      </c>
      <c r="C87" s="43">
        <f>計算!D84</f>
        <v>0</v>
      </c>
      <c r="D87" s="87">
        <f>計算!E84</f>
        <v>0</v>
      </c>
      <c r="E87" s="94">
        <f>計算!F84</f>
        <v>0</v>
      </c>
      <c r="F87" s="39">
        <f>計算!Z84</f>
        <v>0</v>
      </c>
      <c r="G87" s="39">
        <f>計算!AD84</f>
        <v>0</v>
      </c>
      <c r="H87" s="43">
        <f>計算!K84</f>
        <v>0</v>
      </c>
      <c r="I87" s="87">
        <f>計算!L84</f>
        <v>0</v>
      </c>
      <c r="J87" s="94">
        <f>計算!M84</f>
        <v>0</v>
      </c>
      <c r="K87" s="39">
        <f>計算!AA84</f>
        <v>0</v>
      </c>
      <c r="L87" s="39">
        <f>計算!AE84</f>
        <v>0</v>
      </c>
      <c r="M87" s="43">
        <f>計算!T84</f>
        <v>0</v>
      </c>
      <c r="N87" s="87">
        <f>計算!U84</f>
        <v>0</v>
      </c>
      <c r="O87" s="94">
        <f>計算!V84</f>
        <v>0</v>
      </c>
      <c r="P87" s="39">
        <f>計算!AB84</f>
        <v>0</v>
      </c>
      <c r="Q87" s="39">
        <f>計算!AF84</f>
        <v>0</v>
      </c>
      <c r="R87" s="43">
        <f t="shared" si="8"/>
        <v>0</v>
      </c>
      <c r="S87" s="87">
        <f t="shared" si="5"/>
        <v>0</v>
      </c>
      <c r="T87" s="94">
        <f t="shared" si="6"/>
        <v>0</v>
      </c>
      <c r="U87" s="39">
        <f t="shared" si="9"/>
        <v>0</v>
      </c>
      <c r="V87" s="39">
        <f t="shared" si="7"/>
        <v>0</v>
      </c>
    </row>
    <row r="88" spans="1:22" ht="12.9" customHeight="1">
      <c r="A88" s="297">
        <v>591</v>
      </c>
      <c r="B88" s="265" t="s">
        <v>292</v>
      </c>
      <c r="C88" s="49">
        <f>計算!D85</f>
        <v>0</v>
      </c>
      <c r="D88" s="86">
        <f>計算!E85</f>
        <v>0</v>
      </c>
      <c r="E88" s="88">
        <f>計算!F85</f>
        <v>0</v>
      </c>
      <c r="F88" s="46">
        <f>計算!Z85</f>
        <v>0</v>
      </c>
      <c r="G88" s="46">
        <f>計算!AD85</f>
        <v>0</v>
      </c>
      <c r="H88" s="49">
        <f>計算!K85</f>
        <v>0</v>
      </c>
      <c r="I88" s="86">
        <f>計算!L85</f>
        <v>0</v>
      </c>
      <c r="J88" s="88">
        <f>計算!M85</f>
        <v>0</v>
      </c>
      <c r="K88" s="46">
        <f>計算!AA85</f>
        <v>0</v>
      </c>
      <c r="L88" s="46">
        <f>計算!AE85</f>
        <v>0</v>
      </c>
      <c r="M88" s="49">
        <f>計算!T85</f>
        <v>0</v>
      </c>
      <c r="N88" s="86">
        <f>計算!U85</f>
        <v>0</v>
      </c>
      <c r="O88" s="88">
        <f>計算!V85</f>
        <v>0</v>
      </c>
      <c r="P88" s="46">
        <f>計算!AB85</f>
        <v>0</v>
      </c>
      <c r="Q88" s="46">
        <f>計算!AF85</f>
        <v>0</v>
      </c>
      <c r="R88" s="49">
        <f t="shared" si="8"/>
        <v>0</v>
      </c>
      <c r="S88" s="86">
        <f t="shared" si="5"/>
        <v>0</v>
      </c>
      <c r="T88" s="88">
        <f t="shared" si="6"/>
        <v>0</v>
      </c>
      <c r="U88" s="46">
        <f t="shared" si="9"/>
        <v>0</v>
      </c>
      <c r="V88" s="46">
        <f t="shared" si="7"/>
        <v>0</v>
      </c>
    </row>
    <row r="89" spans="1:22" ht="12.9" customHeight="1">
      <c r="A89" s="253">
        <v>592</v>
      </c>
      <c r="B89" s="291" t="s">
        <v>293</v>
      </c>
      <c r="C89" s="43">
        <f>計算!D86</f>
        <v>0</v>
      </c>
      <c r="D89" s="87">
        <f>計算!E86</f>
        <v>0</v>
      </c>
      <c r="E89" s="94">
        <f>計算!F86</f>
        <v>0</v>
      </c>
      <c r="F89" s="39">
        <f>計算!Z86</f>
        <v>0</v>
      </c>
      <c r="G89" s="39">
        <f>計算!AD86</f>
        <v>0</v>
      </c>
      <c r="H89" s="43">
        <f>計算!K86</f>
        <v>0</v>
      </c>
      <c r="I89" s="87">
        <f>計算!L86</f>
        <v>0</v>
      </c>
      <c r="J89" s="94">
        <f>計算!M86</f>
        <v>0</v>
      </c>
      <c r="K89" s="39">
        <f>計算!AA86</f>
        <v>0</v>
      </c>
      <c r="L89" s="39">
        <f>計算!AE86</f>
        <v>0</v>
      </c>
      <c r="M89" s="43">
        <f>計算!T86</f>
        <v>0</v>
      </c>
      <c r="N89" s="87">
        <f>計算!U86</f>
        <v>0</v>
      </c>
      <c r="O89" s="94">
        <f>計算!V86</f>
        <v>0</v>
      </c>
      <c r="P89" s="39">
        <f>計算!AB86</f>
        <v>0</v>
      </c>
      <c r="Q89" s="39">
        <f>計算!AF86</f>
        <v>0</v>
      </c>
      <c r="R89" s="43">
        <f t="shared" si="8"/>
        <v>0</v>
      </c>
      <c r="S89" s="87">
        <f t="shared" si="5"/>
        <v>0</v>
      </c>
      <c r="T89" s="94">
        <f t="shared" si="6"/>
        <v>0</v>
      </c>
      <c r="U89" s="39">
        <f t="shared" si="9"/>
        <v>0</v>
      </c>
      <c r="V89" s="39">
        <f t="shared" si="7"/>
        <v>0</v>
      </c>
    </row>
    <row r="90" spans="1:22" ht="12.9" customHeight="1">
      <c r="A90" s="253">
        <v>593</v>
      </c>
      <c r="B90" s="291" t="s">
        <v>294</v>
      </c>
      <c r="C90" s="43">
        <f>計算!D87</f>
        <v>0</v>
      </c>
      <c r="D90" s="87">
        <f>計算!E87</f>
        <v>0</v>
      </c>
      <c r="E90" s="94">
        <f>計算!F87</f>
        <v>0</v>
      </c>
      <c r="F90" s="39">
        <f>計算!Z87</f>
        <v>0</v>
      </c>
      <c r="G90" s="39">
        <f>計算!AD87</f>
        <v>0</v>
      </c>
      <c r="H90" s="43">
        <f>計算!K87</f>
        <v>0</v>
      </c>
      <c r="I90" s="87">
        <f>計算!L87</f>
        <v>0</v>
      </c>
      <c r="J90" s="94">
        <f>計算!M87</f>
        <v>0</v>
      </c>
      <c r="K90" s="39">
        <f>計算!AA87</f>
        <v>0</v>
      </c>
      <c r="L90" s="39">
        <f>計算!AE87</f>
        <v>0</v>
      </c>
      <c r="M90" s="43">
        <f>計算!T87</f>
        <v>0</v>
      </c>
      <c r="N90" s="87">
        <f>計算!U87</f>
        <v>0</v>
      </c>
      <c r="O90" s="94">
        <f>計算!V87</f>
        <v>0</v>
      </c>
      <c r="P90" s="39">
        <f>計算!AB87</f>
        <v>0</v>
      </c>
      <c r="Q90" s="39">
        <f>計算!AF87</f>
        <v>0</v>
      </c>
      <c r="R90" s="43">
        <f t="shared" si="8"/>
        <v>0</v>
      </c>
      <c r="S90" s="87">
        <f t="shared" si="5"/>
        <v>0</v>
      </c>
      <c r="T90" s="94">
        <f t="shared" si="6"/>
        <v>0</v>
      </c>
      <c r="U90" s="39">
        <f t="shared" si="9"/>
        <v>0</v>
      </c>
      <c r="V90" s="39">
        <f t="shared" si="7"/>
        <v>0</v>
      </c>
    </row>
    <row r="91" spans="1:22" ht="12.9" customHeight="1">
      <c r="A91" s="253">
        <v>594</v>
      </c>
      <c r="B91" s="291" t="s">
        <v>295</v>
      </c>
      <c r="C91" s="43">
        <f>計算!D88</f>
        <v>0</v>
      </c>
      <c r="D91" s="87">
        <f>計算!E88</f>
        <v>0</v>
      </c>
      <c r="E91" s="94">
        <f>計算!F88</f>
        <v>0</v>
      </c>
      <c r="F91" s="39">
        <f>計算!Z88</f>
        <v>0</v>
      </c>
      <c r="G91" s="39">
        <f>計算!AD88</f>
        <v>0</v>
      </c>
      <c r="H91" s="43">
        <f>計算!K88</f>
        <v>0</v>
      </c>
      <c r="I91" s="87">
        <f>計算!L88</f>
        <v>0</v>
      </c>
      <c r="J91" s="94">
        <f>計算!M88</f>
        <v>0</v>
      </c>
      <c r="K91" s="39">
        <f>計算!AA88</f>
        <v>0</v>
      </c>
      <c r="L91" s="39">
        <f>計算!AE88</f>
        <v>0</v>
      </c>
      <c r="M91" s="43">
        <f>計算!T88</f>
        <v>0</v>
      </c>
      <c r="N91" s="87">
        <f>計算!U88</f>
        <v>0</v>
      </c>
      <c r="O91" s="94">
        <f>計算!V88</f>
        <v>0</v>
      </c>
      <c r="P91" s="39">
        <f>計算!AB88</f>
        <v>0</v>
      </c>
      <c r="Q91" s="39">
        <f>計算!AF88</f>
        <v>0</v>
      </c>
      <c r="R91" s="43">
        <f t="shared" si="8"/>
        <v>0</v>
      </c>
      <c r="S91" s="87">
        <f t="shared" si="5"/>
        <v>0</v>
      </c>
      <c r="T91" s="94">
        <f t="shared" si="6"/>
        <v>0</v>
      </c>
      <c r="U91" s="39">
        <f t="shared" si="9"/>
        <v>0</v>
      </c>
      <c r="V91" s="39">
        <f t="shared" si="7"/>
        <v>0</v>
      </c>
    </row>
    <row r="92" spans="1:22" ht="12.9" customHeight="1">
      <c r="A92" s="254">
        <v>595</v>
      </c>
      <c r="B92" s="264" t="s">
        <v>296</v>
      </c>
      <c r="C92" s="50">
        <f>計算!D89</f>
        <v>0</v>
      </c>
      <c r="D92" s="293">
        <f>計算!E89</f>
        <v>0</v>
      </c>
      <c r="E92" s="96">
        <f>計算!F89</f>
        <v>0</v>
      </c>
      <c r="F92" s="47">
        <f>計算!Z89</f>
        <v>0</v>
      </c>
      <c r="G92" s="47">
        <f>計算!AD89</f>
        <v>0</v>
      </c>
      <c r="H92" s="50">
        <f>計算!K89</f>
        <v>0</v>
      </c>
      <c r="I92" s="293">
        <f>計算!L89</f>
        <v>0</v>
      </c>
      <c r="J92" s="96">
        <f>計算!M89</f>
        <v>0</v>
      </c>
      <c r="K92" s="47">
        <f>計算!AA89</f>
        <v>0</v>
      </c>
      <c r="L92" s="47">
        <f>計算!AE89</f>
        <v>0</v>
      </c>
      <c r="M92" s="50">
        <f>計算!T89</f>
        <v>0</v>
      </c>
      <c r="N92" s="293">
        <f>計算!U89</f>
        <v>0</v>
      </c>
      <c r="O92" s="96">
        <f>計算!V89</f>
        <v>0</v>
      </c>
      <c r="P92" s="47">
        <f>計算!AB89</f>
        <v>0</v>
      </c>
      <c r="Q92" s="47">
        <f>計算!AF89</f>
        <v>0</v>
      </c>
      <c r="R92" s="50">
        <f t="shared" si="8"/>
        <v>0</v>
      </c>
      <c r="S92" s="293">
        <f t="shared" si="5"/>
        <v>0</v>
      </c>
      <c r="T92" s="96">
        <f t="shared" si="6"/>
        <v>0</v>
      </c>
      <c r="U92" s="47">
        <f t="shared" si="9"/>
        <v>0</v>
      </c>
      <c r="V92" s="47">
        <f t="shared" si="7"/>
        <v>0</v>
      </c>
    </row>
    <row r="93" spans="1:22" ht="12.9" customHeight="1">
      <c r="A93" s="253">
        <v>611</v>
      </c>
      <c r="B93" s="291" t="s">
        <v>5</v>
      </c>
      <c r="C93" s="43">
        <f>計算!D90</f>
        <v>0</v>
      </c>
      <c r="D93" s="87">
        <f>計算!E90</f>
        <v>0</v>
      </c>
      <c r="E93" s="94">
        <f>計算!F90</f>
        <v>0</v>
      </c>
      <c r="F93" s="39">
        <f>計算!Z90</f>
        <v>0</v>
      </c>
      <c r="G93" s="39">
        <f>計算!AD90</f>
        <v>0</v>
      </c>
      <c r="H93" s="43">
        <f>計算!K90</f>
        <v>0</v>
      </c>
      <c r="I93" s="87">
        <f>計算!L90</f>
        <v>0</v>
      </c>
      <c r="J93" s="94">
        <f>計算!M90</f>
        <v>0</v>
      </c>
      <c r="K93" s="39">
        <f>計算!AA90</f>
        <v>0</v>
      </c>
      <c r="L93" s="39">
        <f>計算!AE90</f>
        <v>0</v>
      </c>
      <c r="M93" s="43">
        <f>計算!T90</f>
        <v>0</v>
      </c>
      <c r="N93" s="87">
        <f>計算!U90</f>
        <v>0</v>
      </c>
      <c r="O93" s="94">
        <f>計算!V90</f>
        <v>0</v>
      </c>
      <c r="P93" s="39">
        <f>計算!AB90</f>
        <v>0</v>
      </c>
      <c r="Q93" s="39">
        <f>計算!AF90</f>
        <v>0</v>
      </c>
      <c r="R93" s="43">
        <f t="shared" si="8"/>
        <v>0</v>
      </c>
      <c r="S93" s="87">
        <f t="shared" si="5"/>
        <v>0</v>
      </c>
      <c r="T93" s="94">
        <f t="shared" si="6"/>
        <v>0</v>
      </c>
      <c r="U93" s="39">
        <f t="shared" si="9"/>
        <v>0</v>
      </c>
      <c r="V93" s="39">
        <f t="shared" si="7"/>
        <v>0</v>
      </c>
    </row>
    <row r="94" spans="1:22" ht="12.9" customHeight="1">
      <c r="A94" s="253">
        <v>631</v>
      </c>
      <c r="B94" s="291" t="s">
        <v>297</v>
      </c>
      <c r="C94" s="43">
        <f>計算!D91</f>
        <v>0</v>
      </c>
      <c r="D94" s="87">
        <f>計算!E91</f>
        <v>0</v>
      </c>
      <c r="E94" s="94">
        <f>計算!F91</f>
        <v>0</v>
      </c>
      <c r="F94" s="39">
        <f>計算!Z91</f>
        <v>0</v>
      </c>
      <c r="G94" s="39">
        <f>計算!AD91</f>
        <v>0</v>
      </c>
      <c r="H94" s="43">
        <f>計算!K91</f>
        <v>0</v>
      </c>
      <c r="I94" s="87">
        <f>計算!L91</f>
        <v>0</v>
      </c>
      <c r="J94" s="94">
        <f>計算!M91</f>
        <v>0</v>
      </c>
      <c r="K94" s="39">
        <f>計算!AA91</f>
        <v>0</v>
      </c>
      <c r="L94" s="39">
        <f>計算!AE91</f>
        <v>0</v>
      </c>
      <c r="M94" s="43">
        <f>計算!T91</f>
        <v>0</v>
      </c>
      <c r="N94" s="87">
        <f>計算!U91</f>
        <v>0</v>
      </c>
      <c r="O94" s="94">
        <f>計算!V91</f>
        <v>0</v>
      </c>
      <c r="P94" s="39">
        <f>計算!AB91</f>
        <v>0</v>
      </c>
      <c r="Q94" s="39">
        <f>計算!AF91</f>
        <v>0</v>
      </c>
      <c r="R94" s="43">
        <f t="shared" si="8"/>
        <v>0</v>
      </c>
      <c r="S94" s="87">
        <f t="shared" si="5"/>
        <v>0</v>
      </c>
      <c r="T94" s="94">
        <f t="shared" si="6"/>
        <v>0</v>
      </c>
      <c r="U94" s="39">
        <f t="shared" si="9"/>
        <v>0</v>
      </c>
      <c r="V94" s="39">
        <f t="shared" si="7"/>
        <v>0</v>
      </c>
    </row>
    <row r="95" spans="1:22" ht="12.9" customHeight="1">
      <c r="A95" s="253">
        <v>632</v>
      </c>
      <c r="B95" s="291" t="s">
        <v>298</v>
      </c>
      <c r="C95" s="43">
        <f>計算!D92</f>
        <v>0</v>
      </c>
      <c r="D95" s="87">
        <f>計算!E92</f>
        <v>0</v>
      </c>
      <c r="E95" s="94">
        <f>計算!F92</f>
        <v>0</v>
      </c>
      <c r="F95" s="39">
        <f>計算!Z92</f>
        <v>0</v>
      </c>
      <c r="G95" s="39">
        <f>計算!AD92</f>
        <v>0</v>
      </c>
      <c r="H95" s="43">
        <f>計算!K92</f>
        <v>0</v>
      </c>
      <c r="I95" s="87">
        <f>計算!L92</f>
        <v>0</v>
      </c>
      <c r="J95" s="94">
        <f>計算!M92</f>
        <v>0</v>
      </c>
      <c r="K95" s="39">
        <f>計算!AA92</f>
        <v>0</v>
      </c>
      <c r="L95" s="39">
        <f>計算!AE92</f>
        <v>0</v>
      </c>
      <c r="M95" s="43">
        <f>計算!T92</f>
        <v>0</v>
      </c>
      <c r="N95" s="87">
        <f>計算!U92</f>
        <v>0</v>
      </c>
      <c r="O95" s="94">
        <f>計算!V92</f>
        <v>0</v>
      </c>
      <c r="P95" s="39">
        <f>計算!AB92</f>
        <v>0</v>
      </c>
      <c r="Q95" s="39">
        <f>計算!AF92</f>
        <v>0</v>
      </c>
      <c r="R95" s="43">
        <f t="shared" si="8"/>
        <v>0</v>
      </c>
      <c r="S95" s="87">
        <f t="shared" si="5"/>
        <v>0</v>
      </c>
      <c r="T95" s="94">
        <f t="shared" si="6"/>
        <v>0</v>
      </c>
      <c r="U95" s="39">
        <f t="shared" si="9"/>
        <v>0</v>
      </c>
      <c r="V95" s="39">
        <f t="shared" si="7"/>
        <v>0</v>
      </c>
    </row>
    <row r="96" spans="1:22" ht="12.9" customHeight="1">
      <c r="A96" s="253">
        <v>641</v>
      </c>
      <c r="B96" s="291" t="s">
        <v>299</v>
      </c>
      <c r="C96" s="43">
        <f>計算!D93</f>
        <v>0</v>
      </c>
      <c r="D96" s="87">
        <f>計算!E93</f>
        <v>0</v>
      </c>
      <c r="E96" s="94">
        <f>計算!F93</f>
        <v>0</v>
      </c>
      <c r="F96" s="39">
        <f>計算!Z93</f>
        <v>0</v>
      </c>
      <c r="G96" s="39">
        <f>計算!AD93</f>
        <v>0</v>
      </c>
      <c r="H96" s="43">
        <f>計算!K93</f>
        <v>0</v>
      </c>
      <c r="I96" s="87">
        <f>計算!L93</f>
        <v>0</v>
      </c>
      <c r="J96" s="94">
        <f>計算!M93</f>
        <v>0</v>
      </c>
      <c r="K96" s="39">
        <f>計算!AA93</f>
        <v>0</v>
      </c>
      <c r="L96" s="39">
        <f>計算!AE93</f>
        <v>0</v>
      </c>
      <c r="M96" s="43">
        <f>計算!T93</f>
        <v>0</v>
      </c>
      <c r="N96" s="87">
        <f>計算!U93</f>
        <v>0</v>
      </c>
      <c r="O96" s="94">
        <f>計算!V93</f>
        <v>0</v>
      </c>
      <c r="P96" s="39">
        <f>計算!AB93</f>
        <v>0</v>
      </c>
      <c r="Q96" s="39">
        <f>計算!AF93</f>
        <v>0</v>
      </c>
      <c r="R96" s="43">
        <f t="shared" si="8"/>
        <v>0</v>
      </c>
      <c r="S96" s="87">
        <f t="shared" si="5"/>
        <v>0</v>
      </c>
      <c r="T96" s="94">
        <f t="shared" si="6"/>
        <v>0</v>
      </c>
      <c r="U96" s="39">
        <f t="shared" si="9"/>
        <v>0</v>
      </c>
      <c r="V96" s="39">
        <f t="shared" si="7"/>
        <v>0</v>
      </c>
    </row>
    <row r="97" spans="1:22" ht="12.9" customHeight="1">
      <c r="A97" s="253">
        <v>642</v>
      </c>
      <c r="B97" s="291" t="s">
        <v>300</v>
      </c>
      <c r="C97" s="43">
        <f>計算!D94</f>
        <v>0</v>
      </c>
      <c r="D97" s="87">
        <f>計算!E94</f>
        <v>0</v>
      </c>
      <c r="E97" s="94">
        <f>計算!F94</f>
        <v>0</v>
      </c>
      <c r="F97" s="39">
        <f>計算!Z94</f>
        <v>0</v>
      </c>
      <c r="G97" s="39">
        <f>計算!AD94</f>
        <v>0</v>
      </c>
      <c r="H97" s="43">
        <f>計算!K94</f>
        <v>0</v>
      </c>
      <c r="I97" s="87">
        <f>計算!L94</f>
        <v>0</v>
      </c>
      <c r="J97" s="94">
        <f>計算!M94</f>
        <v>0</v>
      </c>
      <c r="K97" s="39">
        <f>計算!AA94</f>
        <v>0</v>
      </c>
      <c r="L97" s="39">
        <f>計算!AE94</f>
        <v>0</v>
      </c>
      <c r="M97" s="43">
        <f>計算!T94</f>
        <v>0</v>
      </c>
      <c r="N97" s="87">
        <f>計算!U94</f>
        <v>0</v>
      </c>
      <c r="O97" s="94">
        <f>計算!V94</f>
        <v>0</v>
      </c>
      <c r="P97" s="39">
        <f>計算!AB94</f>
        <v>0</v>
      </c>
      <c r="Q97" s="39">
        <f>計算!AF94</f>
        <v>0</v>
      </c>
      <c r="R97" s="43">
        <f t="shared" si="8"/>
        <v>0</v>
      </c>
      <c r="S97" s="87">
        <f t="shared" si="5"/>
        <v>0</v>
      </c>
      <c r="T97" s="94">
        <f t="shared" si="6"/>
        <v>0</v>
      </c>
      <c r="U97" s="39">
        <f t="shared" si="9"/>
        <v>0</v>
      </c>
      <c r="V97" s="39">
        <f t="shared" si="7"/>
        <v>0</v>
      </c>
    </row>
    <row r="98" spans="1:22" ht="12.9" customHeight="1">
      <c r="A98" s="297">
        <v>643</v>
      </c>
      <c r="B98" s="265" t="s">
        <v>301</v>
      </c>
      <c r="C98" s="49">
        <f>計算!D95</f>
        <v>0</v>
      </c>
      <c r="D98" s="86">
        <f>計算!E95</f>
        <v>0</v>
      </c>
      <c r="E98" s="88">
        <f>計算!F95</f>
        <v>0</v>
      </c>
      <c r="F98" s="46">
        <f>計算!Z95</f>
        <v>0</v>
      </c>
      <c r="G98" s="46">
        <f>計算!AD95</f>
        <v>0</v>
      </c>
      <c r="H98" s="49">
        <f>計算!K95</f>
        <v>0</v>
      </c>
      <c r="I98" s="86">
        <f>計算!L95</f>
        <v>0</v>
      </c>
      <c r="J98" s="88">
        <f>計算!M95</f>
        <v>0</v>
      </c>
      <c r="K98" s="46">
        <f>計算!AA95</f>
        <v>0</v>
      </c>
      <c r="L98" s="46">
        <f>計算!AE95</f>
        <v>0</v>
      </c>
      <c r="M98" s="49">
        <f>計算!T95</f>
        <v>0</v>
      </c>
      <c r="N98" s="86">
        <f>計算!U95</f>
        <v>0</v>
      </c>
      <c r="O98" s="88">
        <f>計算!V95</f>
        <v>0</v>
      </c>
      <c r="P98" s="46">
        <f>計算!AB95</f>
        <v>0</v>
      </c>
      <c r="Q98" s="46">
        <f>計算!AF95</f>
        <v>0</v>
      </c>
      <c r="R98" s="49">
        <f t="shared" si="8"/>
        <v>0</v>
      </c>
      <c r="S98" s="86">
        <f t="shared" si="5"/>
        <v>0</v>
      </c>
      <c r="T98" s="88">
        <f t="shared" si="6"/>
        <v>0</v>
      </c>
      <c r="U98" s="46">
        <f t="shared" si="9"/>
        <v>0</v>
      </c>
      <c r="V98" s="46">
        <f t="shared" si="7"/>
        <v>0</v>
      </c>
    </row>
    <row r="99" spans="1:22" ht="12.9" customHeight="1">
      <c r="A99" s="253">
        <v>644</v>
      </c>
      <c r="B99" s="291" t="s">
        <v>302</v>
      </c>
      <c r="C99" s="43">
        <f>計算!D96</f>
        <v>0</v>
      </c>
      <c r="D99" s="87">
        <f>計算!E96</f>
        <v>0</v>
      </c>
      <c r="E99" s="94">
        <f>計算!F96</f>
        <v>0</v>
      </c>
      <c r="F99" s="39">
        <f>計算!Z96</f>
        <v>0</v>
      </c>
      <c r="G99" s="39">
        <f>計算!AD96</f>
        <v>0</v>
      </c>
      <c r="H99" s="43">
        <f>計算!K96</f>
        <v>0</v>
      </c>
      <c r="I99" s="87">
        <f>計算!L96</f>
        <v>0</v>
      </c>
      <c r="J99" s="94">
        <f>計算!M96</f>
        <v>0</v>
      </c>
      <c r="K99" s="39">
        <f>計算!AA96</f>
        <v>0</v>
      </c>
      <c r="L99" s="39">
        <f>計算!AE96</f>
        <v>0</v>
      </c>
      <c r="M99" s="43">
        <f>計算!T96</f>
        <v>0</v>
      </c>
      <c r="N99" s="87">
        <f>計算!U96</f>
        <v>0</v>
      </c>
      <c r="O99" s="94">
        <f>計算!V96</f>
        <v>0</v>
      </c>
      <c r="P99" s="39">
        <f>計算!AB96</f>
        <v>0</v>
      </c>
      <c r="Q99" s="39">
        <f>計算!AF96</f>
        <v>0</v>
      </c>
      <c r="R99" s="43">
        <f t="shared" si="8"/>
        <v>0</v>
      </c>
      <c r="S99" s="87">
        <f t="shared" si="5"/>
        <v>0</v>
      </c>
      <c r="T99" s="94">
        <f t="shared" si="6"/>
        <v>0</v>
      </c>
      <c r="U99" s="39">
        <f t="shared" si="9"/>
        <v>0</v>
      </c>
      <c r="V99" s="39">
        <f t="shared" si="7"/>
        <v>0</v>
      </c>
    </row>
    <row r="100" spans="1:22" ht="12.9" customHeight="1">
      <c r="A100" s="253">
        <v>659</v>
      </c>
      <c r="B100" s="291" t="s">
        <v>303</v>
      </c>
      <c r="C100" s="43">
        <f>計算!D97</f>
        <v>0</v>
      </c>
      <c r="D100" s="87">
        <f>計算!E97</f>
        <v>0</v>
      </c>
      <c r="E100" s="94">
        <f>計算!F97</f>
        <v>0</v>
      </c>
      <c r="F100" s="39">
        <f>計算!Z97</f>
        <v>0</v>
      </c>
      <c r="G100" s="39">
        <f>計算!AD97</f>
        <v>0</v>
      </c>
      <c r="H100" s="43">
        <f>計算!K97</f>
        <v>0</v>
      </c>
      <c r="I100" s="87">
        <f>計算!L97</f>
        <v>0</v>
      </c>
      <c r="J100" s="94">
        <f>計算!M97</f>
        <v>0</v>
      </c>
      <c r="K100" s="39">
        <f>計算!AA97</f>
        <v>0</v>
      </c>
      <c r="L100" s="39">
        <f>計算!AE97</f>
        <v>0</v>
      </c>
      <c r="M100" s="43">
        <f>計算!T97</f>
        <v>0</v>
      </c>
      <c r="N100" s="87">
        <f>計算!U97</f>
        <v>0</v>
      </c>
      <c r="O100" s="94">
        <f>計算!V97</f>
        <v>0</v>
      </c>
      <c r="P100" s="39">
        <f>計算!AB97</f>
        <v>0</v>
      </c>
      <c r="Q100" s="39">
        <f>計算!AF97</f>
        <v>0</v>
      </c>
      <c r="R100" s="43">
        <f t="shared" si="8"/>
        <v>0</v>
      </c>
      <c r="S100" s="87">
        <f t="shared" si="5"/>
        <v>0</v>
      </c>
      <c r="T100" s="94">
        <f t="shared" si="6"/>
        <v>0</v>
      </c>
      <c r="U100" s="39">
        <f t="shared" si="9"/>
        <v>0</v>
      </c>
      <c r="V100" s="39">
        <f t="shared" si="7"/>
        <v>0</v>
      </c>
    </row>
    <row r="101" spans="1:22" ht="12.9" customHeight="1">
      <c r="A101" s="253">
        <v>661</v>
      </c>
      <c r="B101" s="291" t="s">
        <v>304</v>
      </c>
      <c r="C101" s="43">
        <f>計算!D98</f>
        <v>0</v>
      </c>
      <c r="D101" s="87">
        <f>計算!E98</f>
        <v>0</v>
      </c>
      <c r="E101" s="94">
        <f>計算!F98</f>
        <v>0</v>
      </c>
      <c r="F101" s="39">
        <f>計算!Z98</f>
        <v>0</v>
      </c>
      <c r="G101" s="39">
        <f>計算!AD98</f>
        <v>0</v>
      </c>
      <c r="H101" s="43">
        <f>計算!K98</f>
        <v>0</v>
      </c>
      <c r="I101" s="87">
        <f>計算!L98</f>
        <v>0</v>
      </c>
      <c r="J101" s="94">
        <f>計算!M98</f>
        <v>0</v>
      </c>
      <c r="K101" s="39">
        <f>計算!AA98</f>
        <v>0</v>
      </c>
      <c r="L101" s="39">
        <f>計算!AE98</f>
        <v>0</v>
      </c>
      <c r="M101" s="43">
        <f>計算!T98</f>
        <v>0</v>
      </c>
      <c r="N101" s="87">
        <f>計算!U98</f>
        <v>0</v>
      </c>
      <c r="O101" s="94">
        <f>計算!V98</f>
        <v>0</v>
      </c>
      <c r="P101" s="39">
        <f>計算!AB98</f>
        <v>0</v>
      </c>
      <c r="Q101" s="39">
        <f>計算!AF98</f>
        <v>0</v>
      </c>
      <c r="R101" s="43">
        <f t="shared" si="8"/>
        <v>0</v>
      </c>
      <c r="S101" s="87">
        <f t="shared" si="5"/>
        <v>0</v>
      </c>
      <c r="T101" s="94">
        <f t="shared" si="6"/>
        <v>0</v>
      </c>
      <c r="U101" s="39">
        <f t="shared" si="9"/>
        <v>0</v>
      </c>
      <c r="V101" s="39">
        <f t="shared" si="7"/>
        <v>0</v>
      </c>
    </row>
    <row r="102" spans="1:22" ht="12.9" customHeight="1">
      <c r="A102" s="254">
        <v>662</v>
      </c>
      <c r="B102" s="264" t="s">
        <v>305</v>
      </c>
      <c r="C102" s="50">
        <f>計算!D99</f>
        <v>0</v>
      </c>
      <c r="D102" s="293">
        <f>計算!E99</f>
        <v>0</v>
      </c>
      <c r="E102" s="96">
        <f>計算!F99</f>
        <v>0</v>
      </c>
      <c r="F102" s="47">
        <f>計算!Z99</f>
        <v>0</v>
      </c>
      <c r="G102" s="47">
        <f>計算!AD99</f>
        <v>0</v>
      </c>
      <c r="H102" s="50">
        <f>計算!K99</f>
        <v>0</v>
      </c>
      <c r="I102" s="293">
        <f>計算!L99</f>
        <v>0</v>
      </c>
      <c r="J102" s="96">
        <f>計算!M99</f>
        <v>0</v>
      </c>
      <c r="K102" s="47">
        <f>計算!AA99</f>
        <v>0</v>
      </c>
      <c r="L102" s="47">
        <f>計算!AE99</f>
        <v>0</v>
      </c>
      <c r="M102" s="50">
        <f>計算!T99</f>
        <v>0</v>
      </c>
      <c r="N102" s="293">
        <f>計算!U99</f>
        <v>0</v>
      </c>
      <c r="O102" s="96">
        <f>計算!V99</f>
        <v>0</v>
      </c>
      <c r="P102" s="47">
        <f>計算!AB99</f>
        <v>0</v>
      </c>
      <c r="Q102" s="47">
        <f>計算!AF99</f>
        <v>0</v>
      </c>
      <c r="R102" s="50">
        <f t="shared" si="8"/>
        <v>0</v>
      </c>
      <c r="S102" s="293">
        <f t="shared" si="5"/>
        <v>0</v>
      </c>
      <c r="T102" s="96">
        <f t="shared" si="6"/>
        <v>0</v>
      </c>
      <c r="U102" s="47">
        <f t="shared" si="9"/>
        <v>0</v>
      </c>
      <c r="V102" s="47">
        <f t="shared" si="7"/>
        <v>0</v>
      </c>
    </row>
    <row r="103" spans="1:22" ht="12.9" customHeight="1">
      <c r="A103" s="253">
        <v>663</v>
      </c>
      <c r="B103" s="291" t="s">
        <v>306</v>
      </c>
      <c r="C103" s="43">
        <f>計算!D100</f>
        <v>0</v>
      </c>
      <c r="D103" s="87">
        <f>計算!E100</f>
        <v>0</v>
      </c>
      <c r="E103" s="94">
        <f>計算!F100</f>
        <v>0</v>
      </c>
      <c r="F103" s="39">
        <f>計算!Z100</f>
        <v>0</v>
      </c>
      <c r="G103" s="39">
        <f>計算!AD100</f>
        <v>0</v>
      </c>
      <c r="H103" s="43">
        <f>計算!K100</f>
        <v>0</v>
      </c>
      <c r="I103" s="87">
        <f>計算!L100</f>
        <v>0</v>
      </c>
      <c r="J103" s="94">
        <f>計算!M100</f>
        <v>0</v>
      </c>
      <c r="K103" s="39">
        <f>計算!AA100</f>
        <v>0</v>
      </c>
      <c r="L103" s="39">
        <f>計算!AE100</f>
        <v>0</v>
      </c>
      <c r="M103" s="43">
        <f>計算!T100</f>
        <v>0</v>
      </c>
      <c r="N103" s="87">
        <f>計算!U100</f>
        <v>0</v>
      </c>
      <c r="O103" s="94">
        <f>計算!V100</f>
        <v>0</v>
      </c>
      <c r="P103" s="39">
        <f>計算!AB100</f>
        <v>0</v>
      </c>
      <c r="Q103" s="39">
        <f>計算!AF100</f>
        <v>0</v>
      </c>
      <c r="R103" s="43">
        <f t="shared" si="8"/>
        <v>0</v>
      </c>
      <c r="S103" s="87">
        <f t="shared" si="5"/>
        <v>0</v>
      </c>
      <c r="T103" s="94">
        <f t="shared" si="6"/>
        <v>0</v>
      </c>
      <c r="U103" s="39">
        <f t="shared" si="9"/>
        <v>0</v>
      </c>
      <c r="V103" s="39">
        <f t="shared" si="7"/>
        <v>0</v>
      </c>
    </row>
    <row r="104" spans="1:22" ht="12.9" customHeight="1">
      <c r="A104" s="253">
        <v>669</v>
      </c>
      <c r="B104" s="291" t="s">
        <v>307</v>
      </c>
      <c r="C104" s="43">
        <f>計算!D101</f>
        <v>0</v>
      </c>
      <c r="D104" s="87">
        <f>計算!E101</f>
        <v>0</v>
      </c>
      <c r="E104" s="94">
        <f>計算!F101</f>
        <v>0</v>
      </c>
      <c r="F104" s="39">
        <f>計算!Z101</f>
        <v>0</v>
      </c>
      <c r="G104" s="39">
        <f>計算!AD101</f>
        <v>0</v>
      </c>
      <c r="H104" s="43">
        <f>計算!K101</f>
        <v>0</v>
      </c>
      <c r="I104" s="87">
        <f>計算!L101</f>
        <v>0</v>
      </c>
      <c r="J104" s="94">
        <f>計算!M101</f>
        <v>0</v>
      </c>
      <c r="K104" s="39">
        <f>計算!AA101</f>
        <v>0</v>
      </c>
      <c r="L104" s="39">
        <f>計算!AE101</f>
        <v>0</v>
      </c>
      <c r="M104" s="43">
        <f>計算!T101</f>
        <v>0</v>
      </c>
      <c r="N104" s="87">
        <f>計算!U101</f>
        <v>0</v>
      </c>
      <c r="O104" s="94">
        <f>計算!V101</f>
        <v>0</v>
      </c>
      <c r="P104" s="39">
        <f>計算!AB101</f>
        <v>0</v>
      </c>
      <c r="Q104" s="39">
        <f>計算!AF101</f>
        <v>0</v>
      </c>
      <c r="R104" s="43">
        <f t="shared" si="8"/>
        <v>0</v>
      </c>
      <c r="S104" s="87">
        <f t="shared" si="5"/>
        <v>0</v>
      </c>
      <c r="T104" s="94">
        <f t="shared" si="6"/>
        <v>0</v>
      </c>
      <c r="U104" s="39">
        <f t="shared" si="9"/>
        <v>0</v>
      </c>
      <c r="V104" s="39">
        <f t="shared" si="7"/>
        <v>0</v>
      </c>
    </row>
    <row r="105" spans="1:22" ht="12.9" customHeight="1">
      <c r="A105" s="253">
        <v>671</v>
      </c>
      <c r="B105" s="291" t="s">
        <v>308</v>
      </c>
      <c r="C105" s="43">
        <f>計算!D102</f>
        <v>0</v>
      </c>
      <c r="D105" s="87">
        <f>計算!E102</f>
        <v>0</v>
      </c>
      <c r="E105" s="94">
        <f>計算!F102</f>
        <v>0</v>
      </c>
      <c r="F105" s="39">
        <f>計算!Z102</f>
        <v>0</v>
      </c>
      <c r="G105" s="39">
        <f>計算!AD102</f>
        <v>0</v>
      </c>
      <c r="H105" s="43">
        <f>計算!K102</f>
        <v>0</v>
      </c>
      <c r="I105" s="87">
        <f>計算!L102</f>
        <v>0</v>
      </c>
      <c r="J105" s="94">
        <f>計算!M102</f>
        <v>0</v>
      </c>
      <c r="K105" s="39">
        <f>計算!AA102</f>
        <v>0</v>
      </c>
      <c r="L105" s="39">
        <f>計算!AE102</f>
        <v>0</v>
      </c>
      <c r="M105" s="43">
        <f>計算!T102</f>
        <v>0</v>
      </c>
      <c r="N105" s="87">
        <f>計算!U102</f>
        <v>0</v>
      </c>
      <c r="O105" s="94">
        <f>計算!V102</f>
        <v>0</v>
      </c>
      <c r="P105" s="39">
        <f>計算!AB102</f>
        <v>0</v>
      </c>
      <c r="Q105" s="39">
        <f>計算!AF102</f>
        <v>0</v>
      </c>
      <c r="R105" s="43">
        <f t="shared" si="8"/>
        <v>0</v>
      </c>
      <c r="S105" s="87">
        <f t="shared" si="5"/>
        <v>0</v>
      </c>
      <c r="T105" s="94">
        <f t="shared" si="6"/>
        <v>0</v>
      </c>
      <c r="U105" s="39">
        <f t="shared" si="9"/>
        <v>0</v>
      </c>
      <c r="V105" s="39">
        <f t="shared" si="7"/>
        <v>0</v>
      </c>
    </row>
    <row r="106" spans="1:22" ht="12.9" customHeight="1">
      <c r="A106" s="253">
        <v>672</v>
      </c>
      <c r="B106" s="291" t="s">
        <v>309</v>
      </c>
      <c r="C106" s="43">
        <f>計算!D103</f>
        <v>0</v>
      </c>
      <c r="D106" s="87">
        <f>計算!E103</f>
        <v>0</v>
      </c>
      <c r="E106" s="94">
        <f>計算!F103</f>
        <v>0</v>
      </c>
      <c r="F106" s="39">
        <f>計算!Z103</f>
        <v>0</v>
      </c>
      <c r="G106" s="39">
        <f>計算!AD103</f>
        <v>0</v>
      </c>
      <c r="H106" s="43">
        <f>計算!K103</f>
        <v>0</v>
      </c>
      <c r="I106" s="87">
        <f>計算!L103</f>
        <v>0</v>
      </c>
      <c r="J106" s="94">
        <f>計算!M103</f>
        <v>0</v>
      </c>
      <c r="K106" s="39">
        <f>計算!AA103</f>
        <v>0</v>
      </c>
      <c r="L106" s="39">
        <f>計算!AE103</f>
        <v>0</v>
      </c>
      <c r="M106" s="43">
        <f>計算!T103</f>
        <v>0</v>
      </c>
      <c r="N106" s="87">
        <f>計算!U103</f>
        <v>0</v>
      </c>
      <c r="O106" s="94">
        <f>計算!V103</f>
        <v>0</v>
      </c>
      <c r="P106" s="39">
        <f>計算!AB103</f>
        <v>0</v>
      </c>
      <c r="Q106" s="39">
        <f>計算!AF103</f>
        <v>0</v>
      </c>
      <c r="R106" s="43">
        <f t="shared" si="8"/>
        <v>0</v>
      </c>
      <c r="S106" s="87">
        <f t="shared" si="5"/>
        <v>0</v>
      </c>
      <c r="T106" s="94">
        <f t="shared" si="6"/>
        <v>0</v>
      </c>
      <c r="U106" s="39">
        <f t="shared" si="9"/>
        <v>0</v>
      </c>
      <c r="V106" s="39">
        <f t="shared" si="7"/>
        <v>0</v>
      </c>
    </row>
    <row r="107" spans="1:22" ht="12.9" customHeight="1">
      <c r="A107" s="253">
        <v>673</v>
      </c>
      <c r="B107" s="291" t="s">
        <v>310</v>
      </c>
      <c r="C107" s="43">
        <f>計算!D104</f>
        <v>0</v>
      </c>
      <c r="D107" s="87">
        <f>計算!E104</f>
        <v>0</v>
      </c>
      <c r="E107" s="94">
        <f>計算!F104</f>
        <v>0</v>
      </c>
      <c r="F107" s="39">
        <f>計算!Z104</f>
        <v>0</v>
      </c>
      <c r="G107" s="39">
        <f>計算!AD104</f>
        <v>0</v>
      </c>
      <c r="H107" s="43">
        <f>計算!K104</f>
        <v>0</v>
      </c>
      <c r="I107" s="87">
        <f>計算!L104</f>
        <v>0</v>
      </c>
      <c r="J107" s="94">
        <f>計算!M104</f>
        <v>0</v>
      </c>
      <c r="K107" s="39">
        <f>計算!AA104</f>
        <v>0</v>
      </c>
      <c r="L107" s="39">
        <f>計算!AE104</f>
        <v>0</v>
      </c>
      <c r="M107" s="43">
        <f>計算!T104</f>
        <v>0</v>
      </c>
      <c r="N107" s="87">
        <f>計算!U104</f>
        <v>0</v>
      </c>
      <c r="O107" s="94">
        <f>計算!V104</f>
        <v>0</v>
      </c>
      <c r="P107" s="39">
        <f>計算!AB104</f>
        <v>0</v>
      </c>
      <c r="Q107" s="39">
        <f>計算!AF104</f>
        <v>0</v>
      </c>
      <c r="R107" s="43">
        <f t="shared" si="8"/>
        <v>0</v>
      </c>
      <c r="S107" s="87">
        <f t="shared" si="5"/>
        <v>0</v>
      </c>
      <c r="T107" s="94">
        <f t="shared" si="6"/>
        <v>0</v>
      </c>
      <c r="U107" s="39">
        <f t="shared" si="9"/>
        <v>0</v>
      </c>
      <c r="V107" s="39">
        <f t="shared" si="7"/>
        <v>0</v>
      </c>
    </row>
    <row r="108" spans="1:22" ht="12.9" customHeight="1">
      <c r="A108" s="297">
        <v>674</v>
      </c>
      <c r="B108" s="265" t="s">
        <v>311</v>
      </c>
      <c r="C108" s="49">
        <f>計算!D105</f>
        <v>0</v>
      </c>
      <c r="D108" s="86">
        <f>計算!E105</f>
        <v>0</v>
      </c>
      <c r="E108" s="88">
        <f>計算!F105</f>
        <v>0</v>
      </c>
      <c r="F108" s="46">
        <f>計算!Z105</f>
        <v>0</v>
      </c>
      <c r="G108" s="46">
        <f>計算!AD105</f>
        <v>0</v>
      </c>
      <c r="H108" s="49">
        <f>計算!K105</f>
        <v>0</v>
      </c>
      <c r="I108" s="86">
        <f>計算!L105</f>
        <v>0</v>
      </c>
      <c r="J108" s="88">
        <f>計算!M105</f>
        <v>0</v>
      </c>
      <c r="K108" s="46">
        <f>計算!AA105</f>
        <v>0</v>
      </c>
      <c r="L108" s="46">
        <f>計算!AE105</f>
        <v>0</v>
      </c>
      <c r="M108" s="49">
        <f>計算!T105</f>
        <v>0</v>
      </c>
      <c r="N108" s="86">
        <f>計算!U105</f>
        <v>0</v>
      </c>
      <c r="O108" s="88">
        <f>計算!V105</f>
        <v>0</v>
      </c>
      <c r="P108" s="46">
        <f>計算!AB105</f>
        <v>0</v>
      </c>
      <c r="Q108" s="46">
        <f>計算!AF105</f>
        <v>0</v>
      </c>
      <c r="R108" s="49">
        <f t="shared" si="8"/>
        <v>0</v>
      </c>
      <c r="S108" s="86">
        <f t="shared" si="5"/>
        <v>0</v>
      </c>
      <c r="T108" s="88">
        <f t="shared" si="6"/>
        <v>0</v>
      </c>
      <c r="U108" s="46">
        <f t="shared" si="9"/>
        <v>0</v>
      </c>
      <c r="V108" s="46">
        <f t="shared" si="7"/>
        <v>0</v>
      </c>
    </row>
    <row r="109" spans="1:22" ht="12.9" customHeight="1">
      <c r="A109" s="253">
        <v>679</v>
      </c>
      <c r="B109" s="291" t="s">
        <v>312</v>
      </c>
      <c r="C109" s="43">
        <f>計算!D106</f>
        <v>0</v>
      </c>
      <c r="D109" s="87">
        <f>計算!E106</f>
        <v>0</v>
      </c>
      <c r="E109" s="94">
        <f>計算!F106</f>
        <v>0</v>
      </c>
      <c r="F109" s="39">
        <f>計算!Z106</f>
        <v>0</v>
      </c>
      <c r="G109" s="39">
        <f>計算!AD106</f>
        <v>0</v>
      </c>
      <c r="H109" s="43">
        <f>計算!K106</f>
        <v>0</v>
      </c>
      <c r="I109" s="87">
        <f>計算!L106</f>
        <v>0</v>
      </c>
      <c r="J109" s="94">
        <f>計算!M106</f>
        <v>0</v>
      </c>
      <c r="K109" s="39">
        <f>計算!AA106</f>
        <v>0</v>
      </c>
      <c r="L109" s="39">
        <f>計算!AE106</f>
        <v>0</v>
      </c>
      <c r="M109" s="43">
        <f>計算!T106</f>
        <v>0</v>
      </c>
      <c r="N109" s="87">
        <f>計算!U106</f>
        <v>0</v>
      </c>
      <c r="O109" s="94">
        <f>計算!V106</f>
        <v>0</v>
      </c>
      <c r="P109" s="39">
        <f>計算!AB106</f>
        <v>0</v>
      </c>
      <c r="Q109" s="39">
        <f>計算!AF106</f>
        <v>0</v>
      </c>
      <c r="R109" s="43">
        <f t="shared" si="8"/>
        <v>0</v>
      </c>
      <c r="S109" s="87">
        <f t="shared" si="5"/>
        <v>0</v>
      </c>
      <c r="T109" s="94">
        <f t="shared" si="6"/>
        <v>0</v>
      </c>
      <c r="U109" s="39">
        <f t="shared" si="9"/>
        <v>0</v>
      </c>
      <c r="V109" s="39">
        <f t="shared" si="7"/>
        <v>0</v>
      </c>
    </row>
    <row r="110" spans="1:22" ht="12.9" customHeight="1">
      <c r="A110" s="253">
        <v>681</v>
      </c>
      <c r="B110" s="291" t="s">
        <v>6</v>
      </c>
      <c r="C110" s="43">
        <f>計算!D107</f>
        <v>0</v>
      </c>
      <c r="D110" s="87">
        <f>計算!E107</f>
        <v>0</v>
      </c>
      <c r="E110" s="94">
        <f>計算!F107</f>
        <v>0</v>
      </c>
      <c r="F110" s="39">
        <f>計算!Z107</f>
        <v>0</v>
      </c>
      <c r="G110" s="39">
        <f>計算!AD107</f>
        <v>0</v>
      </c>
      <c r="H110" s="43">
        <f>計算!K107</f>
        <v>0</v>
      </c>
      <c r="I110" s="87">
        <f>計算!L107</f>
        <v>0</v>
      </c>
      <c r="J110" s="94">
        <f>計算!M107</f>
        <v>0</v>
      </c>
      <c r="K110" s="39">
        <f>計算!AA107</f>
        <v>0</v>
      </c>
      <c r="L110" s="39">
        <f>計算!AE107</f>
        <v>0</v>
      </c>
      <c r="M110" s="43">
        <f>計算!T107</f>
        <v>0</v>
      </c>
      <c r="N110" s="87">
        <f>計算!U107</f>
        <v>0</v>
      </c>
      <c r="O110" s="94">
        <f>計算!V107</f>
        <v>0</v>
      </c>
      <c r="P110" s="39">
        <f>計算!AB107</f>
        <v>0</v>
      </c>
      <c r="Q110" s="39">
        <f>計算!AF107</f>
        <v>0</v>
      </c>
      <c r="R110" s="43">
        <f t="shared" si="8"/>
        <v>0</v>
      </c>
      <c r="S110" s="87">
        <f t="shared" si="5"/>
        <v>0</v>
      </c>
      <c r="T110" s="94">
        <f t="shared" si="6"/>
        <v>0</v>
      </c>
      <c r="U110" s="39">
        <f t="shared" si="9"/>
        <v>0</v>
      </c>
      <c r="V110" s="39">
        <f t="shared" si="7"/>
        <v>0</v>
      </c>
    </row>
    <row r="111" spans="1:22" ht="12.9" customHeight="1">
      <c r="A111" s="253">
        <v>691</v>
      </c>
      <c r="B111" s="291" t="s">
        <v>7</v>
      </c>
      <c r="C111" s="43">
        <f>計算!D108</f>
        <v>0</v>
      </c>
      <c r="D111" s="87">
        <f>計算!E108</f>
        <v>0</v>
      </c>
      <c r="E111" s="94">
        <f>計算!F108</f>
        <v>0</v>
      </c>
      <c r="F111" s="39">
        <f>計算!Z108</f>
        <v>0</v>
      </c>
      <c r="G111" s="39">
        <f>計算!AD108</f>
        <v>0</v>
      </c>
      <c r="H111" s="43">
        <f>計算!K108</f>
        <v>0</v>
      </c>
      <c r="I111" s="87">
        <f>計算!L108</f>
        <v>0</v>
      </c>
      <c r="J111" s="94">
        <f>計算!M108</f>
        <v>0</v>
      </c>
      <c r="K111" s="39">
        <f>計算!AA108</f>
        <v>0</v>
      </c>
      <c r="L111" s="39">
        <f>計算!AE108</f>
        <v>0</v>
      </c>
      <c r="M111" s="43">
        <f>計算!T108</f>
        <v>0</v>
      </c>
      <c r="N111" s="87">
        <f>計算!U108</f>
        <v>0</v>
      </c>
      <c r="O111" s="94">
        <f>計算!V108</f>
        <v>0</v>
      </c>
      <c r="P111" s="39">
        <f>計算!AB108</f>
        <v>0</v>
      </c>
      <c r="Q111" s="39">
        <f>計算!AF108</f>
        <v>0</v>
      </c>
      <c r="R111" s="43">
        <f t="shared" si="8"/>
        <v>0</v>
      </c>
      <c r="S111" s="87">
        <f t="shared" si="5"/>
        <v>0</v>
      </c>
      <c r="T111" s="94">
        <f t="shared" si="6"/>
        <v>0</v>
      </c>
      <c r="U111" s="39">
        <f t="shared" si="9"/>
        <v>0</v>
      </c>
      <c r="V111" s="39">
        <f t="shared" si="7"/>
        <v>0</v>
      </c>
    </row>
    <row r="112" spans="1:22" ht="12.9" customHeight="1">
      <c r="A112" s="92"/>
      <c r="B112" s="41" t="s">
        <v>71</v>
      </c>
      <c r="C112" s="33">
        <f>SUM(C8:C111)</f>
        <v>0</v>
      </c>
      <c r="D112" s="316">
        <f t="shared" ref="D112:V112" si="10">SUM(D8:D111)</f>
        <v>0</v>
      </c>
      <c r="E112" s="95">
        <f t="shared" si="10"/>
        <v>0</v>
      </c>
      <c r="F112" s="45">
        <f t="shared" si="10"/>
        <v>0</v>
      </c>
      <c r="G112" s="45">
        <f t="shared" si="10"/>
        <v>0</v>
      </c>
      <c r="H112" s="33">
        <f t="shared" si="10"/>
        <v>0</v>
      </c>
      <c r="I112" s="316">
        <f t="shared" si="10"/>
        <v>0</v>
      </c>
      <c r="J112" s="95">
        <f t="shared" si="10"/>
        <v>0</v>
      </c>
      <c r="K112" s="45">
        <f t="shared" si="10"/>
        <v>0</v>
      </c>
      <c r="L112" s="45">
        <f t="shared" si="10"/>
        <v>0</v>
      </c>
      <c r="M112" s="33">
        <f t="shared" si="10"/>
        <v>0</v>
      </c>
      <c r="N112" s="316">
        <f t="shared" si="10"/>
        <v>0</v>
      </c>
      <c r="O112" s="95">
        <f t="shared" si="10"/>
        <v>0</v>
      </c>
      <c r="P112" s="45">
        <f t="shared" si="10"/>
        <v>0</v>
      </c>
      <c r="Q112" s="45">
        <f t="shared" si="10"/>
        <v>0</v>
      </c>
      <c r="R112" s="33">
        <f t="shared" si="10"/>
        <v>0</v>
      </c>
      <c r="S112" s="316">
        <f t="shared" si="10"/>
        <v>0</v>
      </c>
      <c r="T112" s="95">
        <f t="shared" si="10"/>
        <v>0</v>
      </c>
      <c r="U112" s="45">
        <f t="shared" si="10"/>
        <v>0</v>
      </c>
      <c r="V112" s="45">
        <f t="shared" si="10"/>
        <v>0</v>
      </c>
    </row>
    <row r="113" spans="1:1" ht="12.9" customHeight="1">
      <c r="A113" s="97" t="s">
        <v>182</v>
      </c>
    </row>
  </sheetData>
  <mergeCells count="12">
    <mergeCell ref="U5:U6"/>
    <mergeCell ref="V5:V6"/>
    <mergeCell ref="E6:E7"/>
    <mergeCell ref="J6:J7"/>
    <mergeCell ref="T6:T7"/>
    <mergeCell ref="O6:O7"/>
    <mergeCell ref="F5:F6"/>
    <mergeCell ref="G5:G6"/>
    <mergeCell ref="K5:K6"/>
    <mergeCell ref="L5:L6"/>
    <mergeCell ref="P5:P6"/>
    <mergeCell ref="Q5:Q6"/>
  </mergeCells>
  <phoneticPr fontId="5"/>
  <printOptions horizontalCentered="1"/>
  <pageMargins left="0.51181102362204722" right="0.51181102362204722" top="0.55118110236220474" bottom="0.55118110236220474" header="0" footer="0"/>
  <pageSetup paperSize="9" scale="69" orientation="landscape" horizontalDpi="300" verticalDpi="300" r:id="rId1"/>
  <rowBreaks count="2" manualBreakCount="2">
    <brk id="59" max="16383" man="1"/>
    <brk id="128" max="22" man="1"/>
  </rowBreaks>
  <colBreaks count="1" manualBreakCount="1">
    <brk id="3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showGridLines="0" workbookViewId="0">
      <selection activeCell="G38" sqref="G38"/>
    </sheetView>
  </sheetViews>
  <sheetFormatPr defaultColWidth="9.375" defaultRowHeight="10.8"/>
  <cols>
    <col min="1" max="2" width="4" style="130" customWidth="1"/>
    <col min="3" max="7" width="8.375" style="130" customWidth="1"/>
    <col min="8" max="9" width="4.125" style="130" customWidth="1"/>
    <col min="10" max="10" width="8.375" style="130" customWidth="1"/>
    <col min="11" max="11" width="8" style="130" customWidth="1"/>
    <col min="12" max="12" width="4.125" style="130" customWidth="1"/>
    <col min="13" max="13" width="13.625" style="130" bestFit="1" customWidth="1"/>
    <col min="14" max="14" width="14.5" style="130" bestFit="1" customWidth="1"/>
    <col min="15" max="15" width="8.375" style="130" customWidth="1"/>
    <col min="16" max="16384" width="9.375" style="130"/>
  </cols>
  <sheetData>
    <row r="1" spans="1:15" ht="13.5" customHeight="1">
      <c r="A1" s="209" t="s">
        <v>146</v>
      </c>
    </row>
    <row r="2" spans="1:15" ht="13.5" customHeight="1">
      <c r="O2" s="143"/>
    </row>
    <row r="3" spans="1:15" ht="27.75" customHeight="1">
      <c r="A3" s="130" t="s">
        <v>147</v>
      </c>
      <c r="D3" s="425" t="str">
        <f>+データ入力表!D3</f>
        <v>○○の需要増加による経済波及効果分析</v>
      </c>
      <c r="E3" s="425"/>
      <c r="F3" s="425"/>
      <c r="G3" s="425"/>
      <c r="H3" s="425"/>
      <c r="I3" s="425"/>
      <c r="J3" s="425"/>
      <c r="K3" s="425"/>
      <c r="L3" s="425"/>
      <c r="M3" s="425"/>
      <c r="N3" s="425"/>
      <c r="O3" s="425"/>
    </row>
    <row r="4" spans="1:15" ht="17.25" customHeight="1">
      <c r="O4" s="143" t="str">
        <f>+"（単位："&amp;データ入力表!E6&amp;"、人）"</f>
        <v>（単位：億円、人）</v>
      </c>
    </row>
    <row r="5" spans="1:15" ht="13.5" customHeight="1">
      <c r="C5" s="83" t="s">
        <v>124</v>
      </c>
      <c r="D5" s="131"/>
      <c r="E5" s="131"/>
      <c r="F5" s="132"/>
      <c r="G5" s="132"/>
      <c r="H5" s="132"/>
      <c r="I5" s="132"/>
      <c r="J5" s="132"/>
      <c r="K5" s="84"/>
      <c r="L5" s="140"/>
      <c r="M5" s="140"/>
      <c r="O5" s="143"/>
    </row>
    <row r="6" spans="1:15" ht="13.5" customHeight="1">
      <c r="C6" s="133"/>
      <c r="D6" s="134"/>
      <c r="E6" s="134"/>
      <c r="F6" s="135"/>
      <c r="G6" s="134">
        <f>計算!C109</f>
        <v>0</v>
      </c>
      <c r="H6" s="135"/>
      <c r="I6" s="135"/>
      <c r="J6" s="135"/>
      <c r="K6" s="90"/>
      <c r="L6" s="140"/>
      <c r="M6" s="140"/>
    </row>
    <row r="7" spans="1:15" ht="13.5" customHeight="1">
      <c r="C7" s="136"/>
      <c r="D7" s="136"/>
      <c r="E7" s="136"/>
      <c r="F7" s="136"/>
    </row>
    <row r="8" spans="1:15" ht="13.5" customHeight="1" thickBot="1">
      <c r="C8" s="136"/>
      <c r="D8" s="136"/>
      <c r="E8" s="136" t="s">
        <v>138</v>
      </c>
      <c r="F8" s="136"/>
    </row>
    <row r="9" spans="1:15" ht="13.5" customHeight="1" thickTop="1">
      <c r="A9" s="422" t="s">
        <v>103</v>
      </c>
      <c r="B9" s="181"/>
      <c r="C9" s="182"/>
      <c r="D9" s="182"/>
      <c r="E9" s="182"/>
      <c r="F9" s="182"/>
      <c r="G9" s="183"/>
      <c r="H9" s="183"/>
      <c r="I9" s="183"/>
      <c r="J9" s="183"/>
      <c r="K9" s="183"/>
      <c r="L9" s="184"/>
    </row>
    <row r="10" spans="1:15" ht="13.5" customHeight="1">
      <c r="A10" s="423"/>
      <c r="B10" s="185"/>
      <c r="C10" s="144" t="s">
        <v>125</v>
      </c>
      <c r="D10" s="145"/>
      <c r="E10" s="145"/>
      <c r="F10" s="146"/>
      <c r="G10" s="146"/>
      <c r="H10" s="146"/>
      <c r="I10" s="146"/>
      <c r="J10" s="146"/>
      <c r="K10" s="147"/>
      <c r="L10" s="186"/>
      <c r="M10" s="140" t="s">
        <v>217</v>
      </c>
      <c r="N10" s="138" t="s">
        <v>218</v>
      </c>
      <c r="O10" s="139">
        <f>計算!Z109</f>
        <v>0</v>
      </c>
    </row>
    <row r="11" spans="1:15" ht="13.5" customHeight="1">
      <c r="A11" s="423"/>
      <c r="B11" s="185"/>
      <c r="C11" s="148"/>
      <c r="D11" s="149"/>
      <c r="E11" s="149"/>
      <c r="F11" s="150"/>
      <c r="G11" s="149">
        <f>計算!D109</f>
        <v>0</v>
      </c>
      <c r="H11" s="150"/>
      <c r="I11" s="150"/>
      <c r="J11" s="150"/>
      <c r="K11" s="151"/>
      <c r="L11" s="186"/>
      <c r="M11" s="140" t="s">
        <v>145</v>
      </c>
      <c r="N11" s="138" t="s">
        <v>132</v>
      </c>
      <c r="O11" s="139">
        <f>計算!AD109</f>
        <v>0</v>
      </c>
    </row>
    <row r="12" spans="1:15" ht="13.5" customHeight="1">
      <c r="A12" s="423"/>
      <c r="B12" s="185"/>
      <c r="C12" s="152"/>
      <c r="D12" s="152"/>
      <c r="E12" s="152"/>
      <c r="F12" s="152"/>
      <c r="G12" s="153"/>
      <c r="H12" s="153"/>
      <c r="I12" s="153"/>
      <c r="J12" s="153"/>
      <c r="K12" s="153"/>
      <c r="L12" s="186"/>
    </row>
    <row r="13" spans="1:15" ht="13.5" customHeight="1">
      <c r="A13" s="423"/>
      <c r="B13" s="185"/>
      <c r="C13" s="152"/>
      <c r="D13" s="152"/>
      <c r="E13" s="152" t="s">
        <v>139</v>
      </c>
      <c r="F13" s="152"/>
      <c r="G13" s="153"/>
      <c r="H13" s="153"/>
      <c r="I13" s="153" t="s">
        <v>137</v>
      </c>
      <c r="J13" s="153"/>
      <c r="K13" s="153"/>
      <c r="L13" s="186"/>
    </row>
    <row r="14" spans="1:15" ht="13.5" customHeight="1">
      <c r="A14" s="423"/>
      <c r="B14" s="185"/>
      <c r="C14" s="152"/>
      <c r="D14" s="152"/>
      <c r="E14" s="152"/>
      <c r="F14" s="152"/>
      <c r="G14" s="153"/>
      <c r="H14" s="153"/>
      <c r="I14" s="153" t="s">
        <v>136</v>
      </c>
      <c r="J14" s="153"/>
      <c r="K14" s="153"/>
      <c r="L14" s="186"/>
    </row>
    <row r="15" spans="1:15" ht="13.5" customHeight="1">
      <c r="A15" s="423"/>
      <c r="B15" s="185"/>
      <c r="C15" s="144" t="s">
        <v>126</v>
      </c>
      <c r="D15" s="146"/>
      <c r="E15" s="145"/>
      <c r="F15" s="154"/>
      <c r="G15" s="155" t="s">
        <v>102</v>
      </c>
      <c r="H15" s="146"/>
      <c r="I15" s="146"/>
      <c r="J15" s="146"/>
      <c r="K15" s="147">
        <f>計算!E109</f>
        <v>0</v>
      </c>
      <c r="L15" s="186"/>
      <c r="M15" s="140"/>
    </row>
    <row r="16" spans="1:15" ht="13.5" customHeight="1">
      <c r="A16" s="423"/>
      <c r="B16" s="185"/>
      <c r="C16" s="148"/>
      <c r="D16" s="149"/>
      <c r="E16" s="149">
        <f>計算!H109</f>
        <v>0</v>
      </c>
      <c r="F16" s="156"/>
      <c r="G16" s="157"/>
      <c r="H16" s="158" t="s">
        <v>127</v>
      </c>
      <c r="I16" s="159"/>
      <c r="J16" s="159"/>
      <c r="K16" s="160">
        <f>計算!F109</f>
        <v>0</v>
      </c>
      <c r="L16" s="186"/>
      <c r="M16" s="140"/>
    </row>
    <row r="17" spans="1:15" ht="13.5" customHeight="1" thickBot="1">
      <c r="A17" s="424"/>
      <c r="B17" s="187"/>
      <c r="C17" s="188"/>
      <c r="D17" s="188"/>
      <c r="E17" s="188"/>
      <c r="F17" s="188"/>
      <c r="G17" s="189"/>
      <c r="H17" s="189"/>
      <c r="I17" s="189"/>
      <c r="J17" s="189"/>
      <c r="K17" s="189"/>
      <c r="L17" s="190"/>
      <c r="M17" s="140"/>
    </row>
    <row r="18" spans="1:15" ht="13.5" customHeight="1" thickTop="1">
      <c r="D18" s="136"/>
      <c r="E18" s="136"/>
    </row>
    <row r="19" spans="1:15" ht="13.5" customHeight="1">
      <c r="D19" s="136" t="s">
        <v>138</v>
      </c>
      <c r="F19" s="130" t="s">
        <v>140</v>
      </c>
    </row>
    <row r="20" spans="1:15" ht="13.5" customHeight="1">
      <c r="D20" s="136"/>
      <c r="E20" s="136"/>
    </row>
    <row r="21" spans="1:15" ht="13.5" customHeight="1">
      <c r="C21" s="137" t="s">
        <v>128</v>
      </c>
      <c r="D21" s="84"/>
      <c r="E21" s="137" t="s">
        <v>129</v>
      </c>
      <c r="F21" s="84"/>
    </row>
    <row r="22" spans="1:15" ht="13.5" customHeight="1">
      <c r="C22" s="89"/>
      <c r="D22" s="90">
        <f>計算!I109</f>
        <v>0</v>
      </c>
      <c r="E22" s="89"/>
      <c r="F22" s="90">
        <f>計算!J109</f>
        <v>0</v>
      </c>
    </row>
    <row r="23" spans="1:15" ht="13.5" customHeight="1"/>
    <row r="24" spans="1:15" ht="13.5" customHeight="1" thickBot="1">
      <c r="D24" s="130" t="s">
        <v>141</v>
      </c>
    </row>
    <row r="25" spans="1:15" ht="13.5" customHeight="1" thickTop="1">
      <c r="A25" s="416" t="s">
        <v>144</v>
      </c>
      <c r="B25" s="191"/>
      <c r="C25" s="192"/>
      <c r="D25" s="192"/>
      <c r="E25" s="192"/>
      <c r="F25" s="192"/>
      <c r="G25" s="192"/>
      <c r="H25" s="193"/>
    </row>
    <row r="26" spans="1:15" ht="13.5" customHeight="1">
      <c r="A26" s="417"/>
      <c r="B26" s="194"/>
      <c r="C26" s="161" t="s">
        <v>130</v>
      </c>
      <c r="D26" s="162"/>
      <c r="E26" s="162"/>
      <c r="F26" s="162"/>
      <c r="G26" s="163"/>
      <c r="H26" s="195"/>
      <c r="M26" s="140" t="s">
        <v>217</v>
      </c>
      <c r="N26" s="138" t="s">
        <v>218</v>
      </c>
      <c r="O26" s="139">
        <f>計算!AA109</f>
        <v>0</v>
      </c>
    </row>
    <row r="27" spans="1:15" ht="13.5" customHeight="1">
      <c r="A27" s="417"/>
      <c r="B27" s="194"/>
      <c r="C27" s="164" t="s">
        <v>131</v>
      </c>
      <c r="D27" s="165"/>
      <c r="E27" s="165"/>
      <c r="F27" s="165"/>
      <c r="G27" s="166">
        <f>計算!K109</f>
        <v>0</v>
      </c>
      <c r="H27" s="195"/>
      <c r="M27" s="140" t="s">
        <v>145</v>
      </c>
      <c r="N27" s="138" t="s">
        <v>132</v>
      </c>
      <c r="O27" s="139">
        <f>計算!AE109</f>
        <v>0</v>
      </c>
    </row>
    <row r="28" spans="1:15" ht="13.5" customHeight="1">
      <c r="A28" s="417"/>
      <c r="B28" s="194"/>
      <c r="C28" s="167"/>
      <c r="D28" s="167"/>
      <c r="E28" s="167"/>
      <c r="F28" s="167"/>
      <c r="G28" s="167"/>
      <c r="H28" s="195"/>
    </row>
    <row r="29" spans="1:15" ht="13.5" customHeight="1">
      <c r="A29" s="417"/>
      <c r="B29" s="194"/>
      <c r="C29" s="167"/>
      <c r="D29" s="167" t="s">
        <v>137</v>
      </c>
      <c r="E29" s="167"/>
      <c r="F29" s="167"/>
      <c r="G29" s="167"/>
      <c r="H29" s="195"/>
    </row>
    <row r="30" spans="1:15" ht="13.5" customHeight="1">
      <c r="A30" s="417"/>
      <c r="B30" s="194"/>
      <c r="C30" s="167"/>
      <c r="D30" s="167" t="s">
        <v>136</v>
      </c>
      <c r="E30" s="167"/>
      <c r="F30" s="167"/>
      <c r="G30" s="167"/>
      <c r="H30" s="195"/>
    </row>
    <row r="31" spans="1:15" ht="13.5" customHeight="1">
      <c r="A31" s="417"/>
      <c r="B31" s="194"/>
      <c r="C31" s="167"/>
      <c r="D31" s="167"/>
      <c r="E31" s="167"/>
      <c r="F31" s="167"/>
      <c r="G31" s="167"/>
      <c r="H31" s="195"/>
    </row>
    <row r="32" spans="1:15" ht="13.5" customHeight="1">
      <c r="A32" s="417"/>
      <c r="B32" s="194"/>
      <c r="C32" s="161" t="s">
        <v>102</v>
      </c>
      <c r="D32" s="162"/>
      <c r="E32" s="162"/>
      <c r="F32" s="163">
        <f>計算!L109</f>
        <v>0</v>
      </c>
      <c r="G32" s="167"/>
      <c r="H32" s="195"/>
    </row>
    <row r="33" spans="1:10" ht="13.5" customHeight="1">
      <c r="A33" s="417"/>
      <c r="B33" s="194"/>
      <c r="C33" s="164"/>
      <c r="D33" s="168" t="s">
        <v>127</v>
      </c>
      <c r="E33" s="169"/>
      <c r="F33" s="170">
        <f>計算!M109</f>
        <v>0</v>
      </c>
      <c r="G33" s="167"/>
      <c r="H33" s="195"/>
    </row>
    <row r="34" spans="1:10" ht="13.5" customHeight="1" thickBot="1">
      <c r="A34" s="418"/>
      <c r="B34" s="196"/>
      <c r="C34" s="197"/>
      <c r="D34" s="197"/>
      <c r="E34" s="197"/>
      <c r="F34" s="197"/>
      <c r="G34" s="197"/>
      <c r="H34" s="198"/>
    </row>
    <row r="35" spans="1:10" ht="13.5" customHeight="1" thickTop="1">
      <c r="A35" s="142"/>
    </row>
    <row r="36" spans="1:10" ht="13.5" customHeight="1"/>
    <row r="37" spans="1:10" ht="13.5" customHeight="1">
      <c r="C37" s="137" t="s">
        <v>407</v>
      </c>
      <c r="D37" s="132"/>
      <c r="E37" s="132"/>
      <c r="F37" s="132"/>
      <c r="G37" s="84"/>
    </row>
    <row r="38" spans="1:10" ht="13.5" customHeight="1">
      <c r="C38" s="89" t="s">
        <v>133</v>
      </c>
      <c r="D38" s="135"/>
      <c r="E38" s="135"/>
      <c r="F38" s="135"/>
      <c r="G38" s="90">
        <f>計算!G109+計算!N109</f>
        <v>0</v>
      </c>
    </row>
    <row r="39" spans="1:10" ht="13.5" customHeight="1"/>
    <row r="40" spans="1:10" ht="13.5" customHeight="1">
      <c r="E40" s="130" t="s">
        <v>215</v>
      </c>
      <c r="J40" s="141"/>
    </row>
    <row r="41" spans="1:10" ht="13.5" customHeight="1"/>
    <row r="42" spans="1:10" ht="13.5" customHeight="1">
      <c r="C42" s="137" t="s">
        <v>134</v>
      </c>
      <c r="D42" s="132"/>
      <c r="E42" s="132"/>
      <c r="F42" s="84"/>
    </row>
    <row r="43" spans="1:10" ht="13.5" customHeight="1">
      <c r="C43" s="89"/>
      <c r="D43" s="135"/>
      <c r="E43" s="135"/>
      <c r="F43" s="90">
        <f>計算!Q109</f>
        <v>0</v>
      </c>
    </row>
    <row r="44" spans="1:10" ht="13.5" customHeight="1">
      <c r="D44" s="136" t="s">
        <v>142</v>
      </c>
      <c r="E44" s="136"/>
    </row>
    <row r="45" spans="1:10" ht="13.5" customHeight="1"/>
    <row r="46" spans="1:10" ht="13.5" customHeight="1">
      <c r="D46" s="136" t="s">
        <v>138</v>
      </c>
      <c r="E46" s="136"/>
      <c r="F46" s="130" t="s">
        <v>140</v>
      </c>
    </row>
    <row r="47" spans="1:10" ht="13.5" customHeight="1">
      <c r="C47" s="137" t="s">
        <v>128</v>
      </c>
      <c r="D47" s="84"/>
      <c r="E47" s="137" t="s">
        <v>129</v>
      </c>
      <c r="F47" s="84"/>
    </row>
    <row r="48" spans="1:10" ht="13.5" customHeight="1">
      <c r="C48" s="89"/>
      <c r="D48" s="90">
        <f>計算!R109</f>
        <v>0</v>
      </c>
      <c r="E48" s="89"/>
      <c r="F48" s="90">
        <f>計算!S109</f>
        <v>0</v>
      </c>
    </row>
    <row r="49" spans="1:15" ht="13.5" customHeight="1">
      <c r="E49" s="140"/>
      <c r="F49" s="140"/>
    </row>
    <row r="50" spans="1:15" ht="13.5" customHeight="1" thickBot="1">
      <c r="D50" s="130" t="s">
        <v>141</v>
      </c>
    </row>
    <row r="51" spans="1:15" ht="13.5" customHeight="1" thickTop="1">
      <c r="A51" s="419" t="s">
        <v>143</v>
      </c>
      <c r="B51" s="199"/>
      <c r="C51" s="200"/>
      <c r="D51" s="200"/>
      <c r="E51" s="200"/>
      <c r="F51" s="200"/>
      <c r="G51" s="200"/>
      <c r="H51" s="201"/>
    </row>
    <row r="52" spans="1:15" ht="13.5" customHeight="1">
      <c r="A52" s="420"/>
      <c r="B52" s="202"/>
      <c r="C52" s="171" t="s">
        <v>135</v>
      </c>
      <c r="D52" s="172"/>
      <c r="E52" s="172"/>
      <c r="F52" s="172"/>
      <c r="G52" s="173"/>
      <c r="H52" s="203"/>
      <c r="M52" s="140" t="s">
        <v>217</v>
      </c>
      <c r="N52" s="138" t="s">
        <v>218</v>
      </c>
      <c r="O52" s="139">
        <f>計算!AB109</f>
        <v>0</v>
      </c>
    </row>
    <row r="53" spans="1:15" ht="13.5" customHeight="1">
      <c r="A53" s="420"/>
      <c r="B53" s="202"/>
      <c r="C53" s="174" t="s">
        <v>131</v>
      </c>
      <c r="D53" s="175"/>
      <c r="E53" s="175"/>
      <c r="F53" s="175"/>
      <c r="G53" s="176">
        <f>計算!T109</f>
        <v>0</v>
      </c>
      <c r="H53" s="203"/>
      <c r="M53" s="140" t="s">
        <v>145</v>
      </c>
      <c r="N53" s="138" t="s">
        <v>132</v>
      </c>
      <c r="O53" s="139">
        <f>計算!AF109</f>
        <v>0</v>
      </c>
    </row>
    <row r="54" spans="1:15" ht="13.5" customHeight="1">
      <c r="A54" s="420"/>
      <c r="B54" s="202"/>
      <c r="C54" s="177"/>
      <c r="D54" s="177"/>
      <c r="E54" s="177"/>
      <c r="F54" s="177"/>
      <c r="G54" s="177"/>
      <c r="H54" s="203"/>
    </row>
    <row r="55" spans="1:15" ht="13.5" customHeight="1">
      <c r="A55" s="420"/>
      <c r="B55" s="202"/>
      <c r="C55" s="177"/>
      <c r="D55" s="177" t="s">
        <v>137</v>
      </c>
      <c r="E55" s="177"/>
      <c r="F55" s="177"/>
      <c r="G55" s="177"/>
      <c r="H55" s="203"/>
    </row>
    <row r="56" spans="1:15" ht="13.5" customHeight="1">
      <c r="A56" s="420"/>
      <c r="B56" s="202"/>
      <c r="C56" s="177"/>
      <c r="D56" s="177" t="s">
        <v>136</v>
      </c>
      <c r="E56" s="177"/>
      <c r="F56" s="177"/>
      <c r="G56" s="177"/>
      <c r="H56" s="203"/>
    </row>
    <row r="57" spans="1:15" ht="13.5" customHeight="1">
      <c r="A57" s="420"/>
      <c r="B57" s="202"/>
      <c r="C57" s="177"/>
      <c r="D57" s="177"/>
      <c r="E57" s="177"/>
      <c r="F57" s="177"/>
      <c r="G57" s="177"/>
      <c r="H57" s="203"/>
    </row>
    <row r="58" spans="1:15" ht="13.5" customHeight="1">
      <c r="A58" s="420"/>
      <c r="B58" s="202"/>
      <c r="C58" s="171" t="s">
        <v>102</v>
      </c>
      <c r="D58" s="172"/>
      <c r="E58" s="172"/>
      <c r="F58" s="173">
        <f>計算!U109</f>
        <v>0</v>
      </c>
      <c r="G58" s="177"/>
      <c r="H58" s="203"/>
    </row>
    <row r="59" spans="1:15" ht="13.5" customHeight="1">
      <c r="A59" s="420"/>
      <c r="B59" s="202"/>
      <c r="C59" s="174"/>
      <c r="D59" s="178" t="s">
        <v>127</v>
      </c>
      <c r="E59" s="179"/>
      <c r="F59" s="180">
        <f>計算!V109</f>
        <v>0</v>
      </c>
      <c r="G59" s="177"/>
      <c r="H59" s="203"/>
    </row>
    <row r="60" spans="1:15" ht="11.4" thickBot="1">
      <c r="A60" s="421"/>
      <c r="B60" s="204"/>
      <c r="C60" s="205"/>
      <c r="D60" s="205"/>
      <c r="E60" s="205"/>
      <c r="F60" s="205"/>
      <c r="G60" s="205"/>
      <c r="H60" s="206"/>
    </row>
    <row r="61" spans="1:15" ht="11.4" thickTop="1"/>
  </sheetData>
  <mergeCells count="4">
    <mergeCell ref="A25:A34"/>
    <mergeCell ref="A51:A60"/>
    <mergeCell ref="A9:A17"/>
    <mergeCell ref="D3:O3"/>
  </mergeCells>
  <phoneticPr fontId="5"/>
  <printOptions horizontalCentered="1"/>
  <pageMargins left="0.70866141732283472" right="0.70866141732283472" top="0.74803149606299213" bottom="0.74803149606299213" header="0.31496062992125984" footer="0.31496062992125984"/>
  <pageSetup paperSize="9" scale="93"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showGridLines="0" workbookViewId="0">
      <selection activeCell="P12" sqref="P12"/>
    </sheetView>
  </sheetViews>
  <sheetFormatPr defaultRowHeight="10.8"/>
  <sheetData>
    <row r="1" spans="1:11" ht="14.4">
      <c r="A1" s="208" t="s">
        <v>180</v>
      </c>
    </row>
    <row r="3" spans="1:11" ht="33" customHeight="1">
      <c r="A3" t="s">
        <v>181</v>
      </c>
      <c r="C3" s="426" t="str">
        <f>+データ入力表!D3</f>
        <v>○○の需要増加による経済波及効果分析</v>
      </c>
      <c r="D3" s="426"/>
      <c r="E3" s="426"/>
      <c r="F3" s="426"/>
      <c r="G3" s="426"/>
      <c r="H3" s="426"/>
      <c r="I3" s="426"/>
      <c r="J3" s="426"/>
      <c r="K3" s="426"/>
    </row>
    <row r="4" spans="1:11" ht="18.75" customHeight="1">
      <c r="K4" s="76" t="str">
        <f>+"（単位："&amp;データ入力表!E6&amp;"）"</f>
        <v>（単位：億円）</v>
      </c>
    </row>
    <row r="5" spans="1:11" ht="11.25" customHeight="1"/>
  </sheetData>
  <mergeCells count="1">
    <mergeCell ref="C3:K3"/>
  </mergeCells>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G109"/>
  <sheetViews>
    <sheetView workbookViewId="0">
      <pane xSplit="2" ySplit="4" topLeftCell="C5" activePane="bottomRight" state="frozen"/>
      <selection activeCell="S46" sqref="S46"/>
      <selection pane="topRight" activeCell="S46" sqref="S46"/>
      <selection pane="bottomLeft" activeCell="S46" sqref="S46"/>
      <selection pane="bottomRight" activeCell="B1" sqref="B1"/>
    </sheetView>
  </sheetViews>
  <sheetFormatPr defaultColWidth="9.375" defaultRowHeight="10.8"/>
  <cols>
    <col min="1" max="1" width="4" style="58" customWidth="1"/>
    <col min="2" max="2" width="46.875" style="51" bestFit="1" customWidth="1"/>
    <col min="3" max="3" width="13" style="51" customWidth="1"/>
    <col min="4" max="6" width="10.625" style="51" customWidth="1"/>
    <col min="7" max="7" width="10.625" style="225" customWidth="1"/>
    <col min="8" max="13" width="10.625" style="51" customWidth="1"/>
    <col min="14" max="14" width="10.625" style="225" customWidth="1"/>
    <col min="15" max="33" width="10.625" style="51" customWidth="1"/>
    <col min="34" max="16384" width="9.375" style="51"/>
  </cols>
  <sheetData>
    <row r="1" spans="1:33" ht="11.4" thickBot="1"/>
    <row r="2" spans="1:33" ht="11.25" customHeight="1" thickBot="1">
      <c r="A2" s="66"/>
      <c r="B2" s="67"/>
      <c r="C2" s="427" t="s">
        <v>14</v>
      </c>
      <c r="D2" s="228" t="s">
        <v>15</v>
      </c>
      <c r="E2" s="228"/>
      <c r="F2" s="228"/>
      <c r="G2" s="228"/>
      <c r="H2" s="52" t="s">
        <v>16</v>
      </c>
      <c r="I2" s="53"/>
      <c r="J2" s="53"/>
      <c r="K2" s="229" t="s">
        <v>79</v>
      </c>
      <c r="L2" s="230"/>
      <c r="M2" s="231"/>
      <c r="N2" s="387"/>
      <c r="O2" s="53"/>
      <c r="P2" s="53"/>
      <c r="Q2" s="54"/>
      <c r="R2" s="54"/>
      <c r="S2" s="54"/>
      <c r="T2" s="313" t="s">
        <v>80</v>
      </c>
      <c r="U2" s="314"/>
      <c r="V2" s="314"/>
      <c r="W2" s="233" t="s">
        <v>17</v>
      </c>
      <c r="X2" s="234"/>
      <c r="Y2" s="235"/>
      <c r="Z2" s="232" t="s">
        <v>16</v>
      </c>
      <c r="AA2" s="52" t="s">
        <v>18</v>
      </c>
      <c r="AB2" s="52" t="s">
        <v>19</v>
      </c>
      <c r="AC2" s="53"/>
      <c r="AD2" s="52" t="s">
        <v>16</v>
      </c>
      <c r="AE2" s="52" t="s">
        <v>18</v>
      </c>
      <c r="AF2" s="52" t="s">
        <v>19</v>
      </c>
      <c r="AG2" s="53"/>
    </row>
    <row r="3" spans="1:33" ht="21.6">
      <c r="A3" s="68"/>
      <c r="B3" s="69"/>
      <c r="C3" s="428"/>
      <c r="D3" s="55" t="s">
        <v>20</v>
      </c>
      <c r="E3" s="55" t="s">
        <v>21</v>
      </c>
      <c r="F3" s="55" t="s">
        <v>22</v>
      </c>
      <c r="G3" s="55" t="s">
        <v>401</v>
      </c>
      <c r="H3" s="56" t="s">
        <v>23</v>
      </c>
      <c r="I3" s="56" t="s">
        <v>24</v>
      </c>
      <c r="J3" s="56" t="s">
        <v>25</v>
      </c>
      <c r="K3" s="56" t="s">
        <v>26</v>
      </c>
      <c r="L3" s="56" t="s">
        <v>27</v>
      </c>
      <c r="M3" s="56" t="s">
        <v>28</v>
      </c>
      <c r="N3" s="55" t="s">
        <v>401</v>
      </c>
      <c r="O3" s="56" t="s">
        <v>29</v>
      </c>
      <c r="P3" s="56" t="s">
        <v>30</v>
      </c>
      <c r="Q3" s="57" t="s">
        <v>31</v>
      </c>
      <c r="R3" s="57" t="s">
        <v>32</v>
      </c>
      <c r="S3" s="57" t="s">
        <v>33</v>
      </c>
      <c r="T3" s="57" t="s">
        <v>34</v>
      </c>
      <c r="U3" s="57" t="s">
        <v>35</v>
      </c>
      <c r="V3" s="57" t="s">
        <v>36</v>
      </c>
      <c r="W3" s="57" t="s">
        <v>37</v>
      </c>
      <c r="X3" s="57" t="s">
        <v>35</v>
      </c>
      <c r="Y3" s="57" t="s">
        <v>36</v>
      </c>
      <c r="Z3" s="56" t="s">
        <v>55</v>
      </c>
      <c r="AA3" s="56" t="s">
        <v>55</v>
      </c>
      <c r="AB3" s="56" t="s">
        <v>55</v>
      </c>
      <c r="AC3" s="56" t="s">
        <v>84</v>
      </c>
      <c r="AD3" s="56" t="s">
        <v>56</v>
      </c>
      <c r="AE3" s="56" t="s">
        <v>56</v>
      </c>
      <c r="AF3" s="56" t="s">
        <v>56</v>
      </c>
      <c r="AG3" s="56" t="s">
        <v>38</v>
      </c>
    </row>
    <row r="4" spans="1:33" ht="21.6">
      <c r="A4" s="269"/>
      <c r="B4" s="270"/>
      <c r="C4" s="271" t="s">
        <v>57</v>
      </c>
      <c r="D4" s="271" t="s">
        <v>76</v>
      </c>
      <c r="E4" s="57" t="s">
        <v>39</v>
      </c>
      <c r="F4" s="57" t="s">
        <v>40</v>
      </c>
      <c r="G4" s="388" t="s">
        <v>402</v>
      </c>
      <c r="H4" s="56" t="s">
        <v>322</v>
      </c>
      <c r="I4" s="56" t="s">
        <v>41</v>
      </c>
      <c r="J4" s="56" t="s">
        <v>42</v>
      </c>
      <c r="K4" s="56" t="s">
        <v>43</v>
      </c>
      <c r="L4" s="56" t="s">
        <v>44</v>
      </c>
      <c r="M4" s="56" t="s">
        <v>45</v>
      </c>
      <c r="N4" s="388" t="s">
        <v>403</v>
      </c>
      <c r="O4" s="56" t="s">
        <v>58</v>
      </c>
      <c r="P4" s="56" t="s">
        <v>404</v>
      </c>
      <c r="Q4" s="57" t="s">
        <v>46</v>
      </c>
      <c r="R4" s="57" t="s">
        <v>47</v>
      </c>
      <c r="S4" s="57" t="s">
        <v>48</v>
      </c>
      <c r="T4" s="56" t="s">
        <v>49</v>
      </c>
      <c r="U4" s="56" t="s">
        <v>50</v>
      </c>
      <c r="V4" s="56" t="s">
        <v>51</v>
      </c>
      <c r="W4" s="57" t="s">
        <v>59</v>
      </c>
      <c r="X4" s="57" t="s">
        <v>60</v>
      </c>
      <c r="Y4" s="57" t="s">
        <v>61</v>
      </c>
      <c r="Z4" s="56" t="s">
        <v>81</v>
      </c>
      <c r="AA4" s="56" t="s">
        <v>82</v>
      </c>
      <c r="AB4" s="56" t="s">
        <v>83</v>
      </c>
      <c r="AC4" s="56"/>
      <c r="AD4" s="56" t="s">
        <v>52</v>
      </c>
      <c r="AE4" s="56" t="s">
        <v>53</v>
      </c>
      <c r="AF4" s="56" t="s">
        <v>54</v>
      </c>
      <c r="AG4" s="56"/>
    </row>
    <row r="5" spans="1:33">
      <c r="A5" s="263">
        <v>11</v>
      </c>
      <c r="B5" s="262" t="s">
        <v>219</v>
      </c>
      <c r="C5" s="307">
        <f>価格変換!T6</f>
        <v>0</v>
      </c>
      <c r="D5" s="70">
        <f>+$C5*各種係数!D4</f>
        <v>0</v>
      </c>
      <c r="E5" s="70">
        <f>+$D5*各種係数!E4</f>
        <v>0</v>
      </c>
      <c r="F5" s="307">
        <f>+$D5*各種係数!F4</f>
        <v>0</v>
      </c>
      <c r="G5" s="70">
        <f>+$D5*各種係数!G4</f>
        <v>0</v>
      </c>
      <c r="H5" s="70">
        <f t="array" ref="H5:H108">MMULT(投入係数!C4:DB107,計算!D5:D108)</f>
        <v>0</v>
      </c>
      <c r="I5" s="307">
        <f>+H5*各種係数!D4</f>
        <v>0</v>
      </c>
      <c r="J5" s="70">
        <f>+H5*各種係数!C4</f>
        <v>0</v>
      </c>
      <c r="K5" s="307">
        <f t="array" ref="K5:K108">MMULT(逆行列係数表!C4:DB107,計算!I5:I108)</f>
        <v>0</v>
      </c>
      <c r="L5" s="70">
        <f>+K5*各種係数!E4</f>
        <v>0</v>
      </c>
      <c r="M5" s="307">
        <f>+K5*各種係数!F4</f>
        <v>0</v>
      </c>
      <c r="N5" s="70">
        <f>+K5*各種係数!G4</f>
        <v>0</v>
      </c>
      <c r="O5" s="70"/>
      <c r="P5" s="307"/>
      <c r="Q5" s="70">
        <f>$P$109*各種係数!H4</f>
        <v>0</v>
      </c>
      <c r="R5" s="307">
        <f>+Q5*各種係数!D4</f>
        <v>0</v>
      </c>
      <c r="S5" s="70">
        <f>+Q5*各種係数!C4</f>
        <v>0</v>
      </c>
      <c r="T5" s="307">
        <f t="array" ref="T5:T108">MMULT(逆行列係数表!C4:DB107,計算!R5:R108)</f>
        <v>0</v>
      </c>
      <c r="U5" s="70">
        <f>+T5*各種係数!E4</f>
        <v>0</v>
      </c>
      <c r="V5" s="307">
        <f>+T5*各種係数!G4</f>
        <v>0</v>
      </c>
      <c r="W5" s="70">
        <f t="shared" ref="W5:W36" si="0">+D5+K5+T5</f>
        <v>0</v>
      </c>
      <c r="X5" s="307">
        <f t="shared" ref="X5:X36" si="1">+E5+L5+U5</f>
        <v>0</v>
      </c>
      <c r="Y5" s="70">
        <f t="shared" ref="Y5:Y36" si="2">+F5+M5+V5</f>
        <v>0</v>
      </c>
      <c r="Z5" s="307">
        <f>+D5*各種係数!I4*各種係数!$M$5</f>
        <v>0</v>
      </c>
      <c r="AA5" s="70">
        <f>+K5*各種係数!I4*各種係数!$M$5</f>
        <v>0</v>
      </c>
      <c r="AB5" s="307">
        <f>+T5*各種係数!I4*各種係数!$M$5</f>
        <v>0</v>
      </c>
      <c r="AC5" s="70">
        <f>SUM(Z5:AB5)</f>
        <v>0</v>
      </c>
      <c r="AD5" s="307">
        <f>+D5*各種係数!J4*各種係数!$M$5</f>
        <v>0</v>
      </c>
      <c r="AE5" s="70">
        <f>+K5*各種係数!J4*各種係数!$M$5</f>
        <v>0</v>
      </c>
      <c r="AF5" s="307">
        <f>+T5*各種係数!J4*各種係数!$M$5</f>
        <v>0</v>
      </c>
      <c r="AG5" s="70">
        <f>SUM(AD5:AF5)</f>
        <v>0</v>
      </c>
    </row>
    <row r="6" spans="1:33">
      <c r="A6" s="253">
        <v>12</v>
      </c>
      <c r="B6" s="291" t="s">
        <v>220</v>
      </c>
      <c r="C6" s="35">
        <f>価格変換!T7</f>
        <v>0</v>
      </c>
      <c r="D6" s="71">
        <f>+$C6*各種係数!D5</f>
        <v>0</v>
      </c>
      <c r="E6" s="71">
        <f>+$D6*各種係数!E5</f>
        <v>0</v>
      </c>
      <c r="F6" s="35">
        <f>+$D6*各種係数!F5</f>
        <v>0</v>
      </c>
      <c r="G6" s="71">
        <f>+$D6*各種係数!G5</f>
        <v>0</v>
      </c>
      <c r="H6" s="71">
        <v>0</v>
      </c>
      <c r="I6" s="35">
        <f>+H6*各種係数!D5</f>
        <v>0</v>
      </c>
      <c r="J6" s="71">
        <f>+H6*各種係数!C5</f>
        <v>0</v>
      </c>
      <c r="K6" s="35">
        <v>0</v>
      </c>
      <c r="L6" s="71">
        <f>+K6*各種係数!E5</f>
        <v>0</v>
      </c>
      <c r="M6" s="35">
        <f>+K6*各種係数!F5</f>
        <v>0</v>
      </c>
      <c r="N6" s="71">
        <f>+K6*各種係数!G5</f>
        <v>0</v>
      </c>
      <c r="O6" s="71"/>
      <c r="P6" s="35"/>
      <c r="Q6" s="71">
        <f>$P$109*各種係数!H5</f>
        <v>0</v>
      </c>
      <c r="R6" s="35">
        <f>+Q6*各種係数!D5</f>
        <v>0</v>
      </c>
      <c r="S6" s="71">
        <f>+Q6*各種係数!C5</f>
        <v>0</v>
      </c>
      <c r="T6" s="35">
        <v>0</v>
      </c>
      <c r="U6" s="71">
        <f>+T6*各種係数!E5</f>
        <v>0</v>
      </c>
      <c r="V6" s="35">
        <f>+T6*各種係数!G5</f>
        <v>0</v>
      </c>
      <c r="W6" s="71">
        <f t="shared" si="0"/>
        <v>0</v>
      </c>
      <c r="X6" s="35">
        <f t="shared" si="1"/>
        <v>0</v>
      </c>
      <c r="Y6" s="71">
        <f t="shared" si="2"/>
        <v>0</v>
      </c>
      <c r="Z6" s="35">
        <f>+D6*各種係数!I5*各種係数!$M$5</f>
        <v>0</v>
      </c>
      <c r="AA6" s="71">
        <f>+K6*各種係数!I5*各種係数!$M$5</f>
        <v>0</v>
      </c>
      <c r="AB6" s="35">
        <f>+T6*各種係数!I5*各種係数!$M$5</f>
        <v>0</v>
      </c>
      <c r="AC6" s="71">
        <f t="shared" ref="AC6:AC69" si="3">SUM(Z6:AB6)</f>
        <v>0</v>
      </c>
      <c r="AD6" s="35">
        <f>+D6*各種係数!J5*各種係数!$M$5</f>
        <v>0</v>
      </c>
      <c r="AE6" s="71">
        <f>+K6*各種係数!J5*各種係数!$M$5</f>
        <v>0</v>
      </c>
      <c r="AF6" s="35">
        <f>+T6*各種係数!J5*各種係数!$M$5</f>
        <v>0</v>
      </c>
      <c r="AG6" s="71">
        <f t="shared" ref="AG6:AG69" si="4">SUM(AD6:AF6)</f>
        <v>0</v>
      </c>
    </row>
    <row r="7" spans="1:33">
      <c r="A7" s="253">
        <v>13</v>
      </c>
      <c r="B7" s="291" t="s">
        <v>221</v>
      </c>
      <c r="C7" s="35">
        <f>価格変換!T8</f>
        <v>0</v>
      </c>
      <c r="D7" s="71">
        <f>+$C7*各種係数!D6</f>
        <v>0</v>
      </c>
      <c r="E7" s="71">
        <f>+$D7*各種係数!E6</f>
        <v>0</v>
      </c>
      <c r="F7" s="35">
        <f>+$D7*各種係数!F6</f>
        <v>0</v>
      </c>
      <c r="G7" s="71">
        <f>+$D7*各種係数!G6</f>
        <v>0</v>
      </c>
      <c r="H7" s="71">
        <v>0</v>
      </c>
      <c r="I7" s="35">
        <f>+H7*各種係数!D6</f>
        <v>0</v>
      </c>
      <c r="J7" s="71">
        <f>+H7*各種係数!C6</f>
        <v>0</v>
      </c>
      <c r="K7" s="35">
        <v>0</v>
      </c>
      <c r="L7" s="71">
        <f>+K7*各種係数!E6</f>
        <v>0</v>
      </c>
      <c r="M7" s="35">
        <f>+K7*各種係数!F6</f>
        <v>0</v>
      </c>
      <c r="N7" s="71">
        <f>+K7*各種係数!G6</f>
        <v>0</v>
      </c>
      <c r="O7" s="71"/>
      <c r="P7" s="35"/>
      <c r="Q7" s="71">
        <f>$P$109*各種係数!H6</f>
        <v>0</v>
      </c>
      <c r="R7" s="35">
        <f>+Q7*各種係数!D6</f>
        <v>0</v>
      </c>
      <c r="S7" s="71">
        <f>+Q7*各種係数!C6</f>
        <v>0</v>
      </c>
      <c r="T7" s="35">
        <v>0</v>
      </c>
      <c r="U7" s="71">
        <f>+T7*各種係数!E6</f>
        <v>0</v>
      </c>
      <c r="V7" s="35">
        <f>+T7*各種係数!G6</f>
        <v>0</v>
      </c>
      <c r="W7" s="71">
        <f t="shared" si="0"/>
        <v>0</v>
      </c>
      <c r="X7" s="35">
        <f t="shared" si="1"/>
        <v>0</v>
      </c>
      <c r="Y7" s="71">
        <f t="shared" si="2"/>
        <v>0</v>
      </c>
      <c r="Z7" s="35">
        <f>+D7*各種係数!I6*各種係数!$M$5</f>
        <v>0</v>
      </c>
      <c r="AA7" s="71">
        <f>+K7*各種係数!I6*各種係数!$M$5</f>
        <v>0</v>
      </c>
      <c r="AB7" s="35">
        <f>+T7*各種係数!I6*各種係数!$M$5</f>
        <v>0</v>
      </c>
      <c r="AC7" s="71">
        <f t="shared" si="3"/>
        <v>0</v>
      </c>
      <c r="AD7" s="35">
        <f>+D7*各種係数!J6*各種係数!$M$5</f>
        <v>0</v>
      </c>
      <c r="AE7" s="71">
        <f>+K7*各種係数!J6*各種係数!$M$5</f>
        <v>0</v>
      </c>
      <c r="AF7" s="35">
        <f>+T7*各種係数!J6*各種係数!$M$5</f>
        <v>0</v>
      </c>
      <c r="AG7" s="71">
        <f t="shared" si="4"/>
        <v>0</v>
      </c>
    </row>
    <row r="8" spans="1:33">
      <c r="A8" s="253">
        <v>15</v>
      </c>
      <c r="B8" s="291" t="s">
        <v>0</v>
      </c>
      <c r="C8" s="35">
        <f>価格変換!T9</f>
        <v>0</v>
      </c>
      <c r="D8" s="71">
        <f>+$C8*各種係数!D7</f>
        <v>0</v>
      </c>
      <c r="E8" s="71">
        <f>+$D8*各種係数!E7</f>
        <v>0</v>
      </c>
      <c r="F8" s="35">
        <f>+$D8*各種係数!F7</f>
        <v>0</v>
      </c>
      <c r="G8" s="71">
        <f>+$D8*各種係数!G7</f>
        <v>0</v>
      </c>
      <c r="H8" s="71">
        <v>0</v>
      </c>
      <c r="I8" s="35">
        <f>+H8*各種係数!D7</f>
        <v>0</v>
      </c>
      <c r="J8" s="71">
        <f>+H8*各種係数!C7</f>
        <v>0</v>
      </c>
      <c r="K8" s="35">
        <v>0</v>
      </c>
      <c r="L8" s="71">
        <f>+K8*各種係数!E7</f>
        <v>0</v>
      </c>
      <c r="M8" s="35">
        <f>+K8*各種係数!F7</f>
        <v>0</v>
      </c>
      <c r="N8" s="71">
        <f>+K8*各種係数!G7</f>
        <v>0</v>
      </c>
      <c r="O8" s="71"/>
      <c r="P8" s="35"/>
      <c r="Q8" s="71">
        <f>$P$109*各種係数!H7</f>
        <v>0</v>
      </c>
      <c r="R8" s="35">
        <f>+Q8*各種係数!D7</f>
        <v>0</v>
      </c>
      <c r="S8" s="71">
        <f>+Q8*各種係数!C7</f>
        <v>0</v>
      </c>
      <c r="T8" s="35">
        <v>0</v>
      </c>
      <c r="U8" s="71">
        <f>+T8*各種係数!E7</f>
        <v>0</v>
      </c>
      <c r="V8" s="35">
        <f>+T8*各種係数!G7</f>
        <v>0</v>
      </c>
      <c r="W8" s="71">
        <f t="shared" si="0"/>
        <v>0</v>
      </c>
      <c r="X8" s="35">
        <f t="shared" si="1"/>
        <v>0</v>
      </c>
      <c r="Y8" s="71">
        <f t="shared" si="2"/>
        <v>0</v>
      </c>
      <c r="Z8" s="35">
        <f>+D8*各種係数!I7*各種係数!$M$5</f>
        <v>0</v>
      </c>
      <c r="AA8" s="71">
        <f>+K8*各種係数!I7*各種係数!$M$5</f>
        <v>0</v>
      </c>
      <c r="AB8" s="35">
        <f>+T8*各種係数!I7*各種係数!$M$5</f>
        <v>0</v>
      </c>
      <c r="AC8" s="71">
        <f>SUM(Z8:AB8)</f>
        <v>0</v>
      </c>
      <c r="AD8" s="35">
        <f>+D8*各種係数!J7*各種係数!$M$5</f>
        <v>0</v>
      </c>
      <c r="AE8" s="71">
        <f>+K8*各種係数!J7*各種係数!$M$5</f>
        <v>0</v>
      </c>
      <c r="AF8" s="35">
        <f>+T8*各種係数!J7*各種係数!$M$5</f>
        <v>0</v>
      </c>
      <c r="AG8" s="71">
        <f>SUM(AD8:AF8)</f>
        <v>0</v>
      </c>
    </row>
    <row r="9" spans="1:33">
      <c r="A9" s="254">
        <v>17</v>
      </c>
      <c r="B9" s="264" t="s">
        <v>1</v>
      </c>
      <c r="C9" s="35">
        <f>価格変換!T10</f>
        <v>0</v>
      </c>
      <c r="D9" s="71">
        <f>+$C9*各種係数!D8</f>
        <v>0</v>
      </c>
      <c r="E9" s="71">
        <f>+$D9*各種係数!E8</f>
        <v>0</v>
      </c>
      <c r="F9" s="35">
        <f>+$D9*各種係数!F8</f>
        <v>0</v>
      </c>
      <c r="G9" s="71">
        <f>+$D9*各種係数!G8</f>
        <v>0</v>
      </c>
      <c r="H9" s="71">
        <v>0</v>
      </c>
      <c r="I9" s="35">
        <f>+H9*各種係数!D8</f>
        <v>0</v>
      </c>
      <c r="J9" s="71">
        <f>+H9*各種係数!C8</f>
        <v>0</v>
      </c>
      <c r="K9" s="35">
        <v>0</v>
      </c>
      <c r="L9" s="71">
        <f>+K9*各種係数!E8</f>
        <v>0</v>
      </c>
      <c r="M9" s="35">
        <f>+K9*各種係数!F8</f>
        <v>0</v>
      </c>
      <c r="N9" s="71">
        <f>+K9*各種係数!G8</f>
        <v>0</v>
      </c>
      <c r="O9" s="71"/>
      <c r="P9" s="35"/>
      <c r="Q9" s="71">
        <f>$P$109*各種係数!H8</f>
        <v>0</v>
      </c>
      <c r="R9" s="35">
        <f>+Q9*各種係数!D8</f>
        <v>0</v>
      </c>
      <c r="S9" s="71">
        <f>+Q9*各種係数!C8</f>
        <v>0</v>
      </c>
      <c r="T9" s="35">
        <v>0</v>
      </c>
      <c r="U9" s="71">
        <f>+T9*各種係数!E8</f>
        <v>0</v>
      </c>
      <c r="V9" s="35">
        <f>+T9*各種係数!G8</f>
        <v>0</v>
      </c>
      <c r="W9" s="71">
        <f t="shared" si="0"/>
        <v>0</v>
      </c>
      <c r="X9" s="35">
        <f t="shared" si="1"/>
        <v>0</v>
      </c>
      <c r="Y9" s="71">
        <f t="shared" si="2"/>
        <v>0</v>
      </c>
      <c r="Z9" s="35">
        <f>+D9*各種係数!I8*各種係数!$M$5</f>
        <v>0</v>
      </c>
      <c r="AA9" s="71">
        <f>+K9*各種係数!I8*各種係数!$M$5</f>
        <v>0</v>
      </c>
      <c r="AB9" s="35">
        <f>+T9*各種係数!I8*各種係数!$M$5</f>
        <v>0</v>
      </c>
      <c r="AC9" s="71">
        <f t="shared" si="3"/>
        <v>0</v>
      </c>
      <c r="AD9" s="35">
        <f>+D9*各種係数!J8*各種係数!$M$5</f>
        <v>0</v>
      </c>
      <c r="AE9" s="71">
        <f>+K9*各種係数!J8*各種係数!$M$5</f>
        <v>0</v>
      </c>
      <c r="AF9" s="35">
        <f>+T9*各種係数!J8*各種係数!$M$5</f>
        <v>0</v>
      </c>
      <c r="AG9" s="71">
        <f t="shared" si="4"/>
        <v>0</v>
      </c>
    </row>
    <row r="10" spans="1:33">
      <c r="A10" s="253">
        <v>61</v>
      </c>
      <c r="B10" s="291" t="s">
        <v>222</v>
      </c>
      <c r="C10" s="36">
        <f>価格変換!T11</f>
        <v>0</v>
      </c>
      <c r="D10" s="72">
        <f>+$C10*各種係数!D9</f>
        <v>0</v>
      </c>
      <c r="E10" s="72">
        <f>+$D10*各種係数!E9</f>
        <v>0</v>
      </c>
      <c r="F10" s="36">
        <f>+$D10*各種係数!F9</f>
        <v>0</v>
      </c>
      <c r="G10" s="72">
        <f>+$D10*各種係数!G9</f>
        <v>0</v>
      </c>
      <c r="H10" s="72">
        <v>0</v>
      </c>
      <c r="I10" s="36">
        <f>+H10*各種係数!D9</f>
        <v>0</v>
      </c>
      <c r="J10" s="72">
        <f>+H10*各種係数!C9</f>
        <v>0</v>
      </c>
      <c r="K10" s="36">
        <v>0</v>
      </c>
      <c r="L10" s="72">
        <f>+K10*各種係数!E9</f>
        <v>0</v>
      </c>
      <c r="M10" s="36">
        <f>+K10*各種係数!F9</f>
        <v>0</v>
      </c>
      <c r="N10" s="72">
        <f>+K10*各種係数!G9</f>
        <v>0</v>
      </c>
      <c r="O10" s="72"/>
      <c r="P10" s="36"/>
      <c r="Q10" s="72">
        <f>$P$109*各種係数!H9</f>
        <v>0</v>
      </c>
      <c r="R10" s="36">
        <f>+Q10*各種係数!D9</f>
        <v>0</v>
      </c>
      <c r="S10" s="72">
        <f>+Q10*各種係数!C9</f>
        <v>0</v>
      </c>
      <c r="T10" s="36">
        <v>0</v>
      </c>
      <c r="U10" s="72">
        <f>+T10*各種係数!E9</f>
        <v>0</v>
      </c>
      <c r="V10" s="36">
        <f>+T10*各種係数!G9</f>
        <v>0</v>
      </c>
      <c r="W10" s="72">
        <f t="shared" si="0"/>
        <v>0</v>
      </c>
      <c r="X10" s="36">
        <f t="shared" si="1"/>
        <v>0</v>
      </c>
      <c r="Y10" s="72">
        <f t="shared" si="2"/>
        <v>0</v>
      </c>
      <c r="Z10" s="36">
        <f>+D10*各種係数!I9*各種係数!$M$5</f>
        <v>0</v>
      </c>
      <c r="AA10" s="72">
        <f>+K10*各種係数!I9*各種係数!$M$5</f>
        <v>0</v>
      </c>
      <c r="AB10" s="36">
        <f>+T10*各種係数!I9*各種係数!$M$5</f>
        <v>0</v>
      </c>
      <c r="AC10" s="72">
        <f t="shared" si="3"/>
        <v>0</v>
      </c>
      <c r="AD10" s="36">
        <f>+D10*各種係数!J9*各種係数!$M$5</f>
        <v>0</v>
      </c>
      <c r="AE10" s="72">
        <f>+K10*各種係数!J9*各種係数!$M$5</f>
        <v>0</v>
      </c>
      <c r="AF10" s="36">
        <f>+T10*各種係数!J9*各種係数!$M$5</f>
        <v>0</v>
      </c>
      <c r="AG10" s="72">
        <f t="shared" si="4"/>
        <v>0</v>
      </c>
    </row>
    <row r="11" spans="1:33">
      <c r="A11" s="253">
        <v>62</v>
      </c>
      <c r="B11" s="291" t="s">
        <v>223</v>
      </c>
      <c r="C11" s="35">
        <f>価格変換!T12</f>
        <v>0</v>
      </c>
      <c r="D11" s="71">
        <f>+$C11*各種係数!D10</f>
        <v>0</v>
      </c>
      <c r="E11" s="71">
        <f>+$D11*各種係数!E10</f>
        <v>0</v>
      </c>
      <c r="F11" s="35">
        <f>+$D11*各種係数!F10</f>
        <v>0</v>
      </c>
      <c r="G11" s="71">
        <f>+$D11*各種係数!G10</f>
        <v>0</v>
      </c>
      <c r="H11" s="71">
        <v>0</v>
      </c>
      <c r="I11" s="35">
        <f>+H11*各種係数!D10</f>
        <v>0</v>
      </c>
      <c r="J11" s="71">
        <f>+H11*各種係数!C10</f>
        <v>0</v>
      </c>
      <c r="K11" s="35">
        <v>0</v>
      </c>
      <c r="L11" s="71">
        <f>+K11*各種係数!E10</f>
        <v>0</v>
      </c>
      <c r="M11" s="35">
        <f>+K11*各種係数!F10</f>
        <v>0</v>
      </c>
      <c r="N11" s="71">
        <f>+K11*各種係数!G10</f>
        <v>0</v>
      </c>
      <c r="O11" s="71"/>
      <c r="P11" s="35"/>
      <c r="Q11" s="71">
        <f>$P$109*各種係数!H10</f>
        <v>0</v>
      </c>
      <c r="R11" s="35">
        <f>+Q11*各種係数!D10</f>
        <v>0</v>
      </c>
      <c r="S11" s="71">
        <f>+Q11*各種係数!C10</f>
        <v>0</v>
      </c>
      <c r="T11" s="35">
        <v>0</v>
      </c>
      <c r="U11" s="71">
        <f>+T11*各種係数!E10</f>
        <v>0</v>
      </c>
      <c r="V11" s="35">
        <f>+T11*各種係数!G10</f>
        <v>0</v>
      </c>
      <c r="W11" s="71">
        <f t="shared" si="0"/>
        <v>0</v>
      </c>
      <c r="X11" s="35">
        <f t="shared" si="1"/>
        <v>0</v>
      </c>
      <c r="Y11" s="71">
        <f t="shared" si="2"/>
        <v>0</v>
      </c>
      <c r="Z11" s="35">
        <f>+D11*各種係数!I10*各種係数!$M$5</f>
        <v>0</v>
      </c>
      <c r="AA11" s="71">
        <f>+K11*各種係数!I10*各種係数!$M$5</f>
        <v>0</v>
      </c>
      <c r="AB11" s="35">
        <f>+T11*各種係数!I10*各種係数!$M$5</f>
        <v>0</v>
      </c>
      <c r="AC11" s="71">
        <f t="shared" si="3"/>
        <v>0</v>
      </c>
      <c r="AD11" s="35">
        <f>+D11*各種係数!J10*各種係数!$M$5</f>
        <v>0</v>
      </c>
      <c r="AE11" s="71">
        <f>+K11*各種係数!J10*各種係数!$M$5</f>
        <v>0</v>
      </c>
      <c r="AF11" s="35">
        <f>+T11*各種係数!J10*各種係数!$M$5</f>
        <v>0</v>
      </c>
      <c r="AG11" s="71">
        <f t="shared" si="4"/>
        <v>0</v>
      </c>
    </row>
    <row r="12" spans="1:33">
      <c r="A12" s="253">
        <v>111</v>
      </c>
      <c r="B12" s="291" t="s">
        <v>224</v>
      </c>
      <c r="C12" s="35">
        <f>価格変換!T13</f>
        <v>0</v>
      </c>
      <c r="D12" s="71">
        <f>+$C12*各種係数!D11</f>
        <v>0</v>
      </c>
      <c r="E12" s="71">
        <f>+$D12*各種係数!E11</f>
        <v>0</v>
      </c>
      <c r="F12" s="35">
        <f>+$D12*各種係数!F11</f>
        <v>0</v>
      </c>
      <c r="G12" s="71">
        <f>+$D12*各種係数!G11</f>
        <v>0</v>
      </c>
      <c r="H12" s="71">
        <v>0</v>
      </c>
      <c r="I12" s="35">
        <f>+H12*各種係数!D11</f>
        <v>0</v>
      </c>
      <c r="J12" s="71">
        <f>+H12*各種係数!C11</f>
        <v>0</v>
      </c>
      <c r="K12" s="35">
        <v>0</v>
      </c>
      <c r="L12" s="71">
        <f>+K12*各種係数!E11</f>
        <v>0</v>
      </c>
      <c r="M12" s="35">
        <f>+K12*各種係数!F11</f>
        <v>0</v>
      </c>
      <c r="N12" s="71">
        <f>+K12*各種係数!G11</f>
        <v>0</v>
      </c>
      <c r="O12" s="71"/>
      <c r="P12" s="35"/>
      <c r="Q12" s="71">
        <f>$P$109*各種係数!H11</f>
        <v>0</v>
      </c>
      <c r="R12" s="35">
        <f>+Q12*各種係数!D11</f>
        <v>0</v>
      </c>
      <c r="S12" s="71">
        <f>+Q12*各種係数!C11</f>
        <v>0</v>
      </c>
      <c r="T12" s="35">
        <v>0</v>
      </c>
      <c r="U12" s="71">
        <f>+T12*各種係数!E11</f>
        <v>0</v>
      </c>
      <c r="V12" s="35">
        <f>+T12*各種係数!G11</f>
        <v>0</v>
      </c>
      <c r="W12" s="71">
        <f t="shared" si="0"/>
        <v>0</v>
      </c>
      <c r="X12" s="35">
        <f t="shared" si="1"/>
        <v>0</v>
      </c>
      <c r="Y12" s="71">
        <f t="shared" si="2"/>
        <v>0</v>
      </c>
      <c r="Z12" s="35">
        <f>+D12*各種係数!I11*各種係数!$M$5</f>
        <v>0</v>
      </c>
      <c r="AA12" s="71">
        <f>+K12*各種係数!I11*各種係数!$M$5</f>
        <v>0</v>
      </c>
      <c r="AB12" s="35">
        <f>+T12*各種係数!I11*各種係数!$M$5</f>
        <v>0</v>
      </c>
      <c r="AC12" s="71">
        <f t="shared" si="3"/>
        <v>0</v>
      </c>
      <c r="AD12" s="35">
        <f>+D12*各種係数!J11*各種係数!$M$5</f>
        <v>0</v>
      </c>
      <c r="AE12" s="71">
        <f>+K12*各種係数!J11*各種係数!$M$5</f>
        <v>0</v>
      </c>
      <c r="AF12" s="35">
        <f>+T12*各種係数!J11*各種係数!$M$5</f>
        <v>0</v>
      </c>
      <c r="AG12" s="71">
        <f t="shared" si="4"/>
        <v>0</v>
      </c>
    </row>
    <row r="13" spans="1:33">
      <c r="A13" s="253">
        <v>112</v>
      </c>
      <c r="B13" s="291" t="s">
        <v>225</v>
      </c>
      <c r="C13" s="35">
        <f>価格変換!T14</f>
        <v>0</v>
      </c>
      <c r="D13" s="71">
        <f>+$C13*各種係数!D12</f>
        <v>0</v>
      </c>
      <c r="E13" s="71">
        <f>+$D13*各種係数!E12</f>
        <v>0</v>
      </c>
      <c r="F13" s="35">
        <f>+$D13*各種係数!F12</f>
        <v>0</v>
      </c>
      <c r="G13" s="71">
        <f>+$D13*各種係数!G12</f>
        <v>0</v>
      </c>
      <c r="H13" s="71">
        <v>0</v>
      </c>
      <c r="I13" s="35">
        <f>+H13*各種係数!D12</f>
        <v>0</v>
      </c>
      <c r="J13" s="71">
        <f>+H13*各種係数!C12</f>
        <v>0</v>
      </c>
      <c r="K13" s="35">
        <v>0</v>
      </c>
      <c r="L13" s="71">
        <f>+K13*各種係数!E12</f>
        <v>0</v>
      </c>
      <c r="M13" s="35">
        <f>+K13*各種係数!F12</f>
        <v>0</v>
      </c>
      <c r="N13" s="71">
        <f>+K13*各種係数!G12</f>
        <v>0</v>
      </c>
      <c r="O13" s="71"/>
      <c r="P13" s="35"/>
      <c r="Q13" s="71">
        <f>$P$109*各種係数!H12</f>
        <v>0</v>
      </c>
      <c r="R13" s="35">
        <f>+Q13*各種係数!D12</f>
        <v>0</v>
      </c>
      <c r="S13" s="71">
        <f>+Q13*各種係数!C12</f>
        <v>0</v>
      </c>
      <c r="T13" s="35">
        <v>0</v>
      </c>
      <c r="U13" s="71">
        <f>+T13*各種係数!E12</f>
        <v>0</v>
      </c>
      <c r="V13" s="35">
        <f>+T13*各種係数!G12</f>
        <v>0</v>
      </c>
      <c r="W13" s="71">
        <f t="shared" si="0"/>
        <v>0</v>
      </c>
      <c r="X13" s="35">
        <f t="shared" si="1"/>
        <v>0</v>
      </c>
      <c r="Y13" s="71">
        <f t="shared" si="2"/>
        <v>0</v>
      </c>
      <c r="Z13" s="35">
        <f>+D13*各種係数!I12*各種係数!$M$5</f>
        <v>0</v>
      </c>
      <c r="AA13" s="71">
        <f>+K13*各種係数!I12*各種係数!$M$5</f>
        <v>0</v>
      </c>
      <c r="AB13" s="35">
        <f>+T13*各種係数!I12*各種係数!$M$5</f>
        <v>0</v>
      </c>
      <c r="AC13" s="71">
        <f t="shared" si="3"/>
        <v>0</v>
      </c>
      <c r="AD13" s="35">
        <f>+D13*各種係数!J12*各種係数!$M$5</f>
        <v>0</v>
      </c>
      <c r="AE13" s="71">
        <f>+K13*各種係数!J12*各種係数!$M$5</f>
        <v>0</v>
      </c>
      <c r="AF13" s="35">
        <f>+T13*各種係数!J12*各種係数!$M$5</f>
        <v>0</v>
      </c>
      <c r="AG13" s="71">
        <f t="shared" si="4"/>
        <v>0</v>
      </c>
    </row>
    <row r="14" spans="1:33">
      <c r="A14" s="254">
        <v>113</v>
      </c>
      <c r="B14" s="264" t="s">
        <v>226</v>
      </c>
      <c r="C14" s="37">
        <f>価格変換!T15</f>
        <v>0</v>
      </c>
      <c r="D14" s="73">
        <f>+$C14*各種係数!D13</f>
        <v>0</v>
      </c>
      <c r="E14" s="73">
        <f>+$D14*各種係数!E13</f>
        <v>0</v>
      </c>
      <c r="F14" s="37">
        <f>+$D14*各種係数!F13</f>
        <v>0</v>
      </c>
      <c r="G14" s="73">
        <f>+$D14*各種係数!G13</f>
        <v>0</v>
      </c>
      <c r="H14" s="73">
        <v>0</v>
      </c>
      <c r="I14" s="37">
        <f>+H14*各種係数!D13</f>
        <v>0</v>
      </c>
      <c r="J14" s="73">
        <f>+H14*各種係数!C13</f>
        <v>0</v>
      </c>
      <c r="K14" s="37">
        <v>0</v>
      </c>
      <c r="L14" s="73">
        <f>+K14*各種係数!E13</f>
        <v>0</v>
      </c>
      <c r="M14" s="37">
        <f>+K14*各種係数!F13</f>
        <v>0</v>
      </c>
      <c r="N14" s="73">
        <f>+K14*各種係数!G13</f>
        <v>0</v>
      </c>
      <c r="O14" s="73"/>
      <c r="P14" s="37"/>
      <c r="Q14" s="73">
        <f>$P$109*各種係数!H13</f>
        <v>0</v>
      </c>
      <c r="R14" s="37">
        <f>+Q14*各種係数!D13</f>
        <v>0</v>
      </c>
      <c r="S14" s="73">
        <f>+Q14*各種係数!C13</f>
        <v>0</v>
      </c>
      <c r="T14" s="37">
        <v>0</v>
      </c>
      <c r="U14" s="73">
        <f>+T14*各種係数!E13</f>
        <v>0</v>
      </c>
      <c r="V14" s="37">
        <f>+T14*各種係数!G13</f>
        <v>0</v>
      </c>
      <c r="W14" s="73">
        <f t="shared" si="0"/>
        <v>0</v>
      </c>
      <c r="X14" s="37">
        <f t="shared" si="1"/>
        <v>0</v>
      </c>
      <c r="Y14" s="73">
        <f t="shared" si="2"/>
        <v>0</v>
      </c>
      <c r="Z14" s="37">
        <f>+D14*各種係数!I13*各種係数!$M$5</f>
        <v>0</v>
      </c>
      <c r="AA14" s="73">
        <f>+K14*各種係数!I13*各種係数!$M$5</f>
        <v>0</v>
      </c>
      <c r="AB14" s="37">
        <f>+T14*各種係数!I13*各種係数!$M$5</f>
        <v>0</v>
      </c>
      <c r="AC14" s="73">
        <f t="shared" si="3"/>
        <v>0</v>
      </c>
      <c r="AD14" s="37">
        <f>+D14*各種係数!J13*各種係数!$M$5</f>
        <v>0</v>
      </c>
      <c r="AE14" s="73">
        <f>+K14*各種係数!J13*各種係数!$M$5</f>
        <v>0</v>
      </c>
      <c r="AF14" s="37">
        <f>+T14*各種係数!J13*各種係数!$M$5</f>
        <v>0</v>
      </c>
      <c r="AG14" s="73">
        <f t="shared" si="4"/>
        <v>0</v>
      </c>
    </row>
    <row r="15" spans="1:33">
      <c r="A15" s="253">
        <v>114</v>
      </c>
      <c r="B15" s="291" t="s">
        <v>227</v>
      </c>
      <c r="C15" s="35">
        <f>価格変換!T16</f>
        <v>0</v>
      </c>
      <c r="D15" s="71">
        <f>+$C15*各種係数!D14</f>
        <v>0</v>
      </c>
      <c r="E15" s="71">
        <f>+$D15*各種係数!E14</f>
        <v>0</v>
      </c>
      <c r="F15" s="35">
        <f>+$D15*各種係数!F14</f>
        <v>0</v>
      </c>
      <c r="G15" s="71">
        <f>+$D15*各種係数!G14</f>
        <v>0</v>
      </c>
      <c r="H15" s="71">
        <v>0</v>
      </c>
      <c r="I15" s="35">
        <f>+H15*各種係数!D14</f>
        <v>0</v>
      </c>
      <c r="J15" s="71">
        <f>+H15*各種係数!C14</f>
        <v>0</v>
      </c>
      <c r="K15" s="35">
        <v>0</v>
      </c>
      <c r="L15" s="71">
        <f>+K15*各種係数!E14</f>
        <v>0</v>
      </c>
      <c r="M15" s="35">
        <f>+K15*各種係数!F14</f>
        <v>0</v>
      </c>
      <c r="N15" s="71">
        <f>+K15*各種係数!G14</f>
        <v>0</v>
      </c>
      <c r="O15" s="71"/>
      <c r="P15" s="35"/>
      <c r="Q15" s="71">
        <f>$P$109*各種係数!H14</f>
        <v>0</v>
      </c>
      <c r="R15" s="35">
        <f>+Q15*各種係数!D14</f>
        <v>0</v>
      </c>
      <c r="S15" s="71">
        <f>+Q15*各種係数!C14</f>
        <v>0</v>
      </c>
      <c r="T15" s="35">
        <v>0</v>
      </c>
      <c r="U15" s="71">
        <f>+T15*各種係数!E14</f>
        <v>0</v>
      </c>
      <c r="V15" s="35">
        <f>+T15*各種係数!G14</f>
        <v>0</v>
      </c>
      <c r="W15" s="71">
        <f t="shared" si="0"/>
        <v>0</v>
      </c>
      <c r="X15" s="35">
        <f t="shared" si="1"/>
        <v>0</v>
      </c>
      <c r="Y15" s="71">
        <f t="shared" si="2"/>
        <v>0</v>
      </c>
      <c r="Z15" s="35">
        <f>+D15*各種係数!I14*各種係数!$M$5</f>
        <v>0</v>
      </c>
      <c r="AA15" s="71">
        <f>+K15*各種係数!I14*各種係数!$M$5</f>
        <v>0</v>
      </c>
      <c r="AB15" s="35">
        <f>+T15*各種係数!I14*各種係数!$M$5</f>
        <v>0</v>
      </c>
      <c r="AC15" s="71">
        <f t="shared" si="3"/>
        <v>0</v>
      </c>
      <c r="AD15" s="35">
        <f>+D15*各種係数!J14*各種係数!$M$5</f>
        <v>0</v>
      </c>
      <c r="AE15" s="71">
        <f>+K15*各種係数!J14*各種係数!$M$5</f>
        <v>0</v>
      </c>
      <c r="AF15" s="35">
        <f>+T15*各種係数!J14*各種係数!$M$5</f>
        <v>0</v>
      </c>
      <c r="AG15" s="71">
        <f t="shared" si="4"/>
        <v>0</v>
      </c>
    </row>
    <row r="16" spans="1:33">
      <c r="A16" s="253">
        <v>151</v>
      </c>
      <c r="B16" s="291" t="s">
        <v>228</v>
      </c>
      <c r="C16" s="35">
        <f>価格変換!T17</f>
        <v>0</v>
      </c>
      <c r="D16" s="71">
        <f>+$C16*各種係数!D15</f>
        <v>0</v>
      </c>
      <c r="E16" s="71">
        <f>+$D16*各種係数!E15</f>
        <v>0</v>
      </c>
      <c r="F16" s="35">
        <f>+$D16*各種係数!F15</f>
        <v>0</v>
      </c>
      <c r="G16" s="71">
        <f>+$D16*各種係数!G15</f>
        <v>0</v>
      </c>
      <c r="H16" s="71">
        <v>0</v>
      </c>
      <c r="I16" s="35">
        <f>+H16*各種係数!D15</f>
        <v>0</v>
      </c>
      <c r="J16" s="71">
        <f>+H16*各種係数!C15</f>
        <v>0</v>
      </c>
      <c r="K16" s="35">
        <v>0</v>
      </c>
      <c r="L16" s="71">
        <f>+K16*各種係数!E15</f>
        <v>0</v>
      </c>
      <c r="M16" s="35">
        <f>+K16*各種係数!F15</f>
        <v>0</v>
      </c>
      <c r="N16" s="71">
        <f>+K16*各種係数!G15</f>
        <v>0</v>
      </c>
      <c r="O16" s="71"/>
      <c r="P16" s="35"/>
      <c r="Q16" s="71">
        <f>$P$109*各種係数!H15</f>
        <v>0</v>
      </c>
      <c r="R16" s="35">
        <f>+Q16*各種係数!D15</f>
        <v>0</v>
      </c>
      <c r="S16" s="71">
        <f>+Q16*各種係数!C15</f>
        <v>0</v>
      </c>
      <c r="T16" s="35">
        <v>0</v>
      </c>
      <c r="U16" s="71">
        <f>+T16*各種係数!E15</f>
        <v>0</v>
      </c>
      <c r="V16" s="35">
        <f>+T16*各種係数!G15</f>
        <v>0</v>
      </c>
      <c r="W16" s="71">
        <f t="shared" si="0"/>
        <v>0</v>
      </c>
      <c r="X16" s="35">
        <f t="shared" si="1"/>
        <v>0</v>
      </c>
      <c r="Y16" s="71">
        <f t="shared" si="2"/>
        <v>0</v>
      </c>
      <c r="Z16" s="35">
        <f>+D16*各種係数!I15*各種係数!$M$5</f>
        <v>0</v>
      </c>
      <c r="AA16" s="71">
        <f>+K16*各種係数!I15*各種係数!$M$5</f>
        <v>0</v>
      </c>
      <c r="AB16" s="35">
        <f>+T16*各種係数!I15*各種係数!$M$5</f>
        <v>0</v>
      </c>
      <c r="AC16" s="71">
        <f t="shared" si="3"/>
        <v>0</v>
      </c>
      <c r="AD16" s="35">
        <f>+D16*各種係数!J15*各種係数!$M$5</f>
        <v>0</v>
      </c>
      <c r="AE16" s="71">
        <f>+K16*各種係数!J15*各種係数!$M$5</f>
        <v>0</v>
      </c>
      <c r="AF16" s="35">
        <f>+T16*各種係数!J15*各種係数!$M$5</f>
        <v>0</v>
      </c>
      <c r="AG16" s="71">
        <f t="shared" si="4"/>
        <v>0</v>
      </c>
    </row>
    <row r="17" spans="1:33">
      <c r="A17" s="253">
        <v>152</v>
      </c>
      <c r="B17" s="291" t="s">
        <v>229</v>
      </c>
      <c r="C17" s="35">
        <f>価格変換!T18</f>
        <v>0</v>
      </c>
      <c r="D17" s="71">
        <f>+$C17*各種係数!D16</f>
        <v>0</v>
      </c>
      <c r="E17" s="71">
        <f>+$D17*各種係数!E16</f>
        <v>0</v>
      </c>
      <c r="F17" s="35">
        <f>+$D17*各種係数!F16</f>
        <v>0</v>
      </c>
      <c r="G17" s="71">
        <f>+$D17*各種係数!G16</f>
        <v>0</v>
      </c>
      <c r="H17" s="71">
        <v>0</v>
      </c>
      <c r="I17" s="35">
        <f>+H17*各種係数!D16</f>
        <v>0</v>
      </c>
      <c r="J17" s="71">
        <f>+H17*各種係数!C16</f>
        <v>0</v>
      </c>
      <c r="K17" s="35">
        <v>0</v>
      </c>
      <c r="L17" s="71">
        <f>+K17*各種係数!E16</f>
        <v>0</v>
      </c>
      <c r="M17" s="35">
        <f>+K17*各種係数!F16</f>
        <v>0</v>
      </c>
      <c r="N17" s="71">
        <f>+K17*各種係数!G16</f>
        <v>0</v>
      </c>
      <c r="O17" s="71"/>
      <c r="P17" s="35"/>
      <c r="Q17" s="71">
        <f>$P$109*各種係数!H16</f>
        <v>0</v>
      </c>
      <c r="R17" s="35">
        <f>+Q17*各種係数!D16</f>
        <v>0</v>
      </c>
      <c r="S17" s="71">
        <f>+Q17*各種係数!C16</f>
        <v>0</v>
      </c>
      <c r="T17" s="35">
        <v>0</v>
      </c>
      <c r="U17" s="71">
        <f>+T17*各種係数!E16</f>
        <v>0</v>
      </c>
      <c r="V17" s="35">
        <f>+T17*各種係数!G16</f>
        <v>0</v>
      </c>
      <c r="W17" s="71">
        <f t="shared" si="0"/>
        <v>0</v>
      </c>
      <c r="X17" s="35">
        <f t="shared" si="1"/>
        <v>0</v>
      </c>
      <c r="Y17" s="71">
        <f t="shared" si="2"/>
        <v>0</v>
      </c>
      <c r="Z17" s="35">
        <f>+D17*各種係数!I16*各種係数!$M$5</f>
        <v>0</v>
      </c>
      <c r="AA17" s="71">
        <f>+K17*各種係数!I16*各種係数!$M$5</f>
        <v>0</v>
      </c>
      <c r="AB17" s="35">
        <f>+T17*各種係数!I16*各種係数!$M$5</f>
        <v>0</v>
      </c>
      <c r="AC17" s="71">
        <f t="shared" si="3"/>
        <v>0</v>
      </c>
      <c r="AD17" s="35">
        <f>+D17*各種係数!J16*各種係数!$M$5</f>
        <v>0</v>
      </c>
      <c r="AE17" s="71">
        <f>+K17*各種係数!J16*各種係数!$M$5</f>
        <v>0</v>
      </c>
      <c r="AF17" s="35">
        <f>+T17*各種係数!J16*各種係数!$M$5</f>
        <v>0</v>
      </c>
      <c r="AG17" s="71">
        <f t="shared" si="4"/>
        <v>0</v>
      </c>
    </row>
    <row r="18" spans="1:33">
      <c r="A18" s="253">
        <v>161</v>
      </c>
      <c r="B18" s="291" t="s">
        <v>230</v>
      </c>
      <c r="C18" s="35">
        <f>価格変換!T19</f>
        <v>0</v>
      </c>
      <c r="D18" s="71">
        <f>+$C18*各種係数!D17</f>
        <v>0</v>
      </c>
      <c r="E18" s="71">
        <f>+$D18*各種係数!E17</f>
        <v>0</v>
      </c>
      <c r="F18" s="35">
        <f>+$D18*各種係数!F17</f>
        <v>0</v>
      </c>
      <c r="G18" s="71">
        <f>+$D18*各種係数!G17</f>
        <v>0</v>
      </c>
      <c r="H18" s="71">
        <v>0</v>
      </c>
      <c r="I18" s="35">
        <f>+H18*各種係数!D17</f>
        <v>0</v>
      </c>
      <c r="J18" s="71">
        <f>+H18*各種係数!C17</f>
        <v>0</v>
      </c>
      <c r="K18" s="35">
        <v>0</v>
      </c>
      <c r="L18" s="71">
        <f>+K18*各種係数!E17</f>
        <v>0</v>
      </c>
      <c r="M18" s="35">
        <f>+K18*各種係数!F17</f>
        <v>0</v>
      </c>
      <c r="N18" s="71">
        <f>+K18*各種係数!G17</f>
        <v>0</v>
      </c>
      <c r="O18" s="71"/>
      <c r="P18" s="35"/>
      <c r="Q18" s="71">
        <f>$P$109*各種係数!H17</f>
        <v>0</v>
      </c>
      <c r="R18" s="35">
        <f>+Q18*各種係数!D17</f>
        <v>0</v>
      </c>
      <c r="S18" s="71">
        <f>+Q18*各種係数!C17</f>
        <v>0</v>
      </c>
      <c r="T18" s="35">
        <v>0</v>
      </c>
      <c r="U18" s="71">
        <f>+T18*各種係数!E17</f>
        <v>0</v>
      </c>
      <c r="V18" s="35">
        <f>+T18*各種係数!G17</f>
        <v>0</v>
      </c>
      <c r="W18" s="71">
        <f t="shared" si="0"/>
        <v>0</v>
      </c>
      <c r="X18" s="35">
        <f t="shared" si="1"/>
        <v>0</v>
      </c>
      <c r="Y18" s="71">
        <f t="shared" si="2"/>
        <v>0</v>
      </c>
      <c r="Z18" s="35">
        <f>+D18*各種係数!I17*各種係数!$M$5</f>
        <v>0</v>
      </c>
      <c r="AA18" s="71">
        <f>+K18*各種係数!I17*各種係数!$M$5</f>
        <v>0</v>
      </c>
      <c r="AB18" s="35">
        <f>+T18*各種係数!I17*各種係数!$M$5</f>
        <v>0</v>
      </c>
      <c r="AC18" s="71">
        <f t="shared" si="3"/>
        <v>0</v>
      </c>
      <c r="AD18" s="35">
        <f>+D18*各種係数!J17*各種係数!$M$5</f>
        <v>0</v>
      </c>
      <c r="AE18" s="71">
        <f>+K18*各種係数!J17*各種係数!$M$5</f>
        <v>0</v>
      </c>
      <c r="AF18" s="35">
        <f>+T18*各種係数!J17*各種係数!$M$5</f>
        <v>0</v>
      </c>
      <c r="AG18" s="71">
        <f t="shared" si="4"/>
        <v>0</v>
      </c>
    </row>
    <row r="19" spans="1:33">
      <c r="A19" s="254">
        <v>162</v>
      </c>
      <c r="B19" s="264" t="s">
        <v>231</v>
      </c>
      <c r="C19" s="35">
        <f>価格変換!T20</f>
        <v>0</v>
      </c>
      <c r="D19" s="71">
        <f>+$C19*各種係数!D18</f>
        <v>0</v>
      </c>
      <c r="E19" s="71">
        <f>+$D19*各種係数!E18</f>
        <v>0</v>
      </c>
      <c r="F19" s="35">
        <f>+$D19*各種係数!F18</f>
        <v>0</v>
      </c>
      <c r="G19" s="71">
        <f>+$D19*各種係数!G18</f>
        <v>0</v>
      </c>
      <c r="H19" s="71">
        <v>0</v>
      </c>
      <c r="I19" s="35">
        <f>+H19*各種係数!D18</f>
        <v>0</v>
      </c>
      <c r="J19" s="71">
        <f>+H19*各種係数!C18</f>
        <v>0</v>
      </c>
      <c r="K19" s="35">
        <v>0</v>
      </c>
      <c r="L19" s="71">
        <f>+K19*各種係数!E18</f>
        <v>0</v>
      </c>
      <c r="M19" s="35">
        <f>+K19*各種係数!F18</f>
        <v>0</v>
      </c>
      <c r="N19" s="71">
        <f>+K19*各種係数!G18</f>
        <v>0</v>
      </c>
      <c r="O19" s="71"/>
      <c r="P19" s="35"/>
      <c r="Q19" s="71">
        <f>$P$109*各種係数!H18</f>
        <v>0</v>
      </c>
      <c r="R19" s="35">
        <f>+Q19*各種係数!D18</f>
        <v>0</v>
      </c>
      <c r="S19" s="71">
        <f>+Q19*各種係数!C18</f>
        <v>0</v>
      </c>
      <c r="T19" s="35">
        <v>0</v>
      </c>
      <c r="U19" s="71">
        <f>+T19*各種係数!E18</f>
        <v>0</v>
      </c>
      <c r="V19" s="35">
        <f>+T19*各種係数!G18</f>
        <v>0</v>
      </c>
      <c r="W19" s="71">
        <f t="shared" si="0"/>
        <v>0</v>
      </c>
      <c r="X19" s="35">
        <f t="shared" si="1"/>
        <v>0</v>
      </c>
      <c r="Y19" s="71">
        <f t="shared" si="2"/>
        <v>0</v>
      </c>
      <c r="Z19" s="35">
        <f>+D19*各種係数!I18*各種係数!$M$5</f>
        <v>0</v>
      </c>
      <c r="AA19" s="71">
        <f>+K19*各種係数!I18*各種係数!$M$5</f>
        <v>0</v>
      </c>
      <c r="AB19" s="35">
        <f>+T19*各種係数!I18*各種係数!$M$5</f>
        <v>0</v>
      </c>
      <c r="AC19" s="71">
        <f t="shared" si="3"/>
        <v>0</v>
      </c>
      <c r="AD19" s="35">
        <f>+D19*各種係数!J18*各種係数!$M$5</f>
        <v>0</v>
      </c>
      <c r="AE19" s="71">
        <f>+K19*各種係数!J18*各種係数!$M$5</f>
        <v>0</v>
      </c>
      <c r="AF19" s="35">
        <f>+T19*各種係数!J18*各種係数!$M$5</f>
        <v>0</v>
      </c>
      <c r="AG19" s="71">
        <f t="shared" si="4"/>
        <v>0</v>
      </c>
    </row>
    <row r="20" spans="1:33">
      <c r="A20" s="253">
        <v>163</v>
      </c>
      <c r="B20" s="291" t="s">
        <v>232</v>
      </c>
      <c r="C20" s="36">
        <f>価格変換!T21</f>
        <v>0</v>
      </c>
      <c r="D20" s="72">
        <f>+$C20*各種係数!D19</f>
        <v>0</v>
      </c>
      <c r="E20" s="72">
        <f>+$D20*各種係数!E19</f>
        <v>0</v>
      </c>
      <c r="F20" s="36">
        <f>+$D20*各種係数!F19</f>
        <v>0</v>
      </c>
      <c r="G20" s="72">
        <f>+$D20*各種係数!G19</f>
        <v>0</v>
      </c>
      <c r="H20" s="72">
        <v>0</v>
      </c>
      <c r="I20" s="36">
        <f>+H20*各種係数!D19</f>
        <v>0</v>
      </c>
      <c r="J20" s="72">
        <f>+H20*各種係数!C19</f>
        <v>0</v>
      </c>
      <c r="K20" s="36">
        <v>0</v>
      </c>
      <c r="L20" s="72">
        <f>+K20*各種係数!E19</f>
        <v>0</v>
      </c>
      <c r="M20" s="36">
        <f>+K20*各種係数!F19</f>
        <v>0</v>
      </c>
      <c r="N20" s="72">
        <f>+K20*各種係数!G19</f>
        <v>0</v>
      </c>
      <c r="O20" s="72"/>
      <c r="P20" s="36"/>
      <c r="Q20" s="72">
        <f>$P$109*各種係数!H19</f>
        <v>0</v>
      </c>
      <c r="R20" s="36">
        <f>+Q20*各種係数!D19</f>
        <v>0</v>
      </c>
      <c r="S20" s="72">
        <f>+Q20*各種係数!C19</f>
        <v>0</v>
      </c>
      <c r="T20" s="36">
        <v>0</v>
      </c>
      <c r="U20" s="72">
        <f>+T20*各種係数!E19</f>
        <v>0</v>
      </c>
      <c r="V20" s="36">
        <f>+T20*各種係数!G19</f>
        <v>0</v>
      </c>
      <c r="W20" s="72">
        <f t="shared" si="0"/>
        <v>0</v>
      </c>
      <c r="X20" s="36">
        <f t="shared" si="1"/>
        <v>0</v>
      </c>
      <c r="Y20" s="72">
        <f t="shared" si="2"/>
        <v>0</v>
      </c>
      <c r="Z20" s="36">
        <f>+D20*各種係数!I19*各種係数!$M$5</f>
        <v>0</v>
      </c>
      <c r="AA20" s="72">
        <f>+K20*各種係数!I19*各種係数!$M$5</f>
        <v>0</v>
      </c>
      <c r="AB20" s="36">
        <f>+T20*各種係数!I19*各種係数!$M$5</f>
        <v>0</v>
      </c>
      <c r="AC20" s="72">
        <f t="shared" si="3"/>
        <v>0</v>
      </c>
      <c r="AD20" s="36">
        <f>+D20*各種係数!J19*各種係数!$M$5</f>
        <v>0</v>
      </c>
      <c r="AE20" s="72">
        <f>+K20*各種係数!J19*各種係数!$M$5</f>
        <v>0</v>
      </c>
      <c r="AF20" s="36">
        <f>+T20*各種係数!J19*各種係数!$M$5</f>
        <v>0</v>
      </c>
      <c r="AG20" s="72">
        <f t="shared" si="4"/>
        <v>0</v>
      </c>
    </row>
    <row r="21" spans="1:33">
      <c r="A21" s="253">
        <v>164</v>
      </c>
      <c r="B21" s="291" t="s">
        <v>233</v>
      </c>
      <c r="C21" s="35">
        <f>価格変換!T22</f>
        <v>0</v>
      </c>
      <c r="D21" s="71">
        <f>+$C21*各種係数!D20</f>
        <v>0</v>
      </c>
      <c r="E21" s="71">
        <f>+$D21*各種係数!E20</f>
        <v>0</v>
      </c>
      <c r="F21" s="35">
        <f>+$D21*各種係数!F20</f>
        <v>0</v>
      </c>
      <c r="G21" s="71">
        <f>+$D21*各種係数!G20</f>
        <v>0</v>
      </c>
      <c r="H21" s="71">
        <v>0</v>
      </c>
      <c r="I21" s="35">
        <f>+H21*各種係数!D20</f>
        <v>0</v>
      </c>
      <c r="J21" s="71">
        <f>+H21*各種係数!C20</f>
        <v>0</v>
      </c>
      <c r="K21" s="35">
        <v>0</v>
      </c>
      <c r="L21" s="71">
        <f>+K21*各種係数!E20</f>
        <v>0</v>
      </c>
      <c r="M21" s="35">
        <f>+K21*各種係数!F20</f>
        <v>0</v>
      </c>
      <c r="N21" s="71">
        <f>+K21*各種係数!G20</f>
        <v>0</v>
      </c>
      <c r="O21" s="71"/>
      <c r="P21" s="35"/>
      <c r="Q21" s="71">
        <f>$P$109*各種係数!H20</f>
        <v>0</v>
      </c>
      <c r="R21" s="35">
        <f>+Q21*各種係数!D20</f>
        <v>0</v>
      </c>
      <c r="S21" s="71">
        <f>+Q21*各種係数!C20</f>
        <v>0</v>
      </c>
      <c r="T21" s="35">
        <v>0</v>
      </c>
      <c r="U21" s="71">
        <f>+T21*各種係数!E20</f>
        <v>0</v>
      </c>
      <c r="V21" s="35">
        <f>+T21*各種係数!G20</f>
        <v>0</v>
      </c>
      <c r="W21" s="71">
        <f t="shared" si="0"/>
        <v>0</v>
      </c>
      <c r="X21" s="35">
        <f t="shared" si="1"/>
        <v>0</v>
      </c>
      <c r="Y21" s="71">
        <f t="shared" si="2"/>
        <v>0</v>
      </c>
      <c r="Z21" s="35">
        <f>+D21*各種係数!I20*各種係数!$M$5</f>
        <v>0</v>
      </c>
      <c r="AA21" s="71">
        <f>+K21*各種係数!I20*各種係数!$M$5</f>
        <v>0</v>
      </c>
      <c r="AB21" s="35">
        <f>+T21*各種係数!I20*各種係数!$M$5</f>
        <v>0</v>
      </c>
      <c r="AC21" s="71">
        <f t="shared" si="3"/>
        <v>0</v>
      </c>
      <c r="AD21" s="35">
        <f>+D21*各種係数!J20*各種係数!$M$5</f>
        <v>0</v>
      </c>
      <c r="AE21" s="71">
        <f>+K21*各種係数!J20*各種係数!$M$5</f>
        <v>0</v>
      </c>
      <c r="AF21" s="35">
        <f>+T21*各種係数!J20*各種係数!$M$5</f>
        <v>0</v>
      </c>
      <c r="AG21" s="71">
        <f t="shared" si="4"/>
        <v>0</v>
      </c>
    </row>
    <row r="22" spans="1:33">
      <c r="A22" s="253">
        <v>191</v>
      </c>
      <c r="B22" s="291" t="s">
        <v>234</v>
      </c>
      <c r="C22" s="35">
        <f>価格変換!T23</f>
        <v>0</v>
      </c>
      <c r="D22" s="71">
        <f>+$C22*各種係数!D21</f>
        <v>0</v>
      </c>
      <c r="E22" s="71">
        <f>+$D22*各種係数!E21</f>
        <v>0</v>
      </c>
      <c r="F22" s="35">
        <f>+$D22*各種係数!F21</f>
        <v>0</v>
      </c>
      <c r="G22" s="71">
        <f>+$D22*各種係数!G21</f>
        <v>0</v>
      </c>
      <c r="H22" s="71">
        <v>0</v>
      </c>
      <c r="I22" s="35">
        <f>+H22*各種係数!D21</f>
        <v>0</v>
      </c>
      <c r="J22" s="71">
        <f>+H22*各種係数!C21</f>
        <v>0</v>
      </c>
      <c r="K22" s="35">
        <v>0</v>
      </c>
      <c r="L22" s="71">
        <f>+K22*各種係数!E21</f>
        <v>0</v>
      </c>
      <c r="M22" s="35">
        <f>+K22*各種係数!F21</f>
        <v>0</v>
      </c>
      <c r="N22" s="71">
        <f>+K22*各種係数!G21</f>
        <v>0</v>
      </c>
      <c r="O22" s="71"/>
      <c r="P22" s="35"/>
      <c r="Q22" s="71">
        <f>$P$109*各種係数!H21</f>
        <v>0</v>
      </c>
      <c r="R22" s="35">
        <f>+Q22*各種係数!D21</f>
        <v>0</v>
      </c>
      <c r="S22" s="71">
        <f>+Q22*各種係数!C21</f>
        <v>0</v>
      </c>
      <c r="T22" s="35">
        <v>0</v>
      </c>
      <c r="U22" s="71">
        <f>+T22*各種係数!E21</f>
        <v>0</v>
      </c>
      <c r="V22" s="35">
        <f>+T22*各種係数!G21</f>
        <v>0</v>
      </c>
      <c r="W22" s="71">
        <f t="shared" si="0"/>
        <v>0</v>
      </c>
      <c r="X22" s="35">
        <f t="shared" si="1"/>
        <v>0</v>
      </c>
      <c r="Y22" s="71">
        <f t="shared" si="2"/>
        <v>0</v>
      </c>
      <c r="Z22" s="35">
        <f>+D22*各種係数!I21*各種係数!$M$5</f>
        <v>0</v>
      </c>
      <c r="AA22" s="71">
        <f>+K22*各種係数!I21*各種係数!$M$5</f>
        <v>0</v>
      </c>
      <c r="AB22" s="35">
        <f>+T22*各種係数!I21*各種係数!$M$5</f>
        <v>0</v>
      </c>
      <c r="AC22" s="71">
        <f t="shared" si="3"/>
        <v>0</v>
      </c>
      <c r="AD22" s="35">
        <f>+D22*各種係数!J21*各種係数!$M$5</f>
        <v>0</v>
      </c>
      <c r="AE22" s="71">
        <f>+K22*各種係数!J21*各種係数!$M$5</f>
        <v>0</v>
      </c>
      <c r="AF22" s="35">
        <f>+T22*各種係数!J21*各種係数!$M$5</f>
        <v>0</v>
      </c>
      <c r="AG22" s="71">
        <f t="shared" si="4"/>
        <v>0</v>
      </c>
    </row>
    <row r="23" spans="1:33">
      <c r="A23" s="253">
        <v>201</v>
      </c>
      <c r="B23" s="291" t="s">
        <v>235</v>
      </c>
      <c r="C23" s="35">
        <f>価格変換!T24</f>
        <v>0</v>
      </c>
      <c r="D23" s="71">
        <f>+$C23*各種係数!D22</f>
        <v>0</v>
      </c>
      <c r="E23" s="71">
        <f>+$D23*各種係数!E22</f>
        <v>0</v>
      </c>
      <c r="F23" s="35">
        <f>+$D23*各種係数!F22</f>
        <v>0</v>
      </c>
      <c r="G23" s="71">
        <f>+$D23*各種係数!G22</f>
        <v>0</v>
      </c>
      <c r="H23" s="71">
        <v>0</v>
      </c>
      <c r="I23" s="35">
        <f>+H23*各種係数!D22</f>
        <v>0</v>
      </c>
      <c r="J23" s="71">
        <f>+H23*各種係数!C22</f>
        <v>0</v>
      </c>
      <c r="K23" s="35">
        <v>0</v>
      </c>
      <c r="L23" s="71">
        <f>+K23*各種係数!E22</f>
        <v>0</v>
      </c>
      <c r="M23" s="35">
        <f>+K23*各種係数!F22</f>
        <v>0</v>
      </c>
      <c r="N23" s="71">
        <f>+K23*各種係数!G22</f>
        <v>0</v>
      </c>
      <c r="O23" s="71"/>
      <c r="P23" s="35"/>
      <c r="Q23" s="71">
        <f>$P$109*各種係数!H22</f>
        <v>0</v>
      </c>
      <c r="R23" s="35">
        <f>+Q23*各種係数!D22</f>
        <v>0</v>
      </c>
      <c r="S23" s="71">
        <f>+Q23*各種係数!C22</f>
        <v>0</v>
      </c>
      <c r="T23" s="35">
        <v>0</v>
      </c>
      <c r="U23" s="71">
        <f>+T23*各種係数!E22</f>
        <v>0</v>
      </c>
      <c r="V23" s="35">
        <f>+T23*各種係数!G22</f>
        <v>0</v>
      </c>
      <c r="W23" s="71">
        <f t="shared" si="0"/>
        <v>0</v>
      </c>
      <c r="X23" s="35">
        <f t="shared" si="1"/>
        <v>0</v>
      </c>
      <c r="Y23" s="71">
        <f t="shared" si="2"/>
        <v>0</v>
      </c>
      <c r="Z23" s="35">
        <f>+D23*各種係数!I22*各種係数!$M$5</f>
        <v>0</v>
      </c>
      <c r="AA23" s="71">
        <f>+K23*各種係数!I22*各種係数!$M$5</f>
        <v>0</v>
      </c>
      <c r="AB23" s="35">
        <f>+T23*各種係数!I22*各種係数!$M$5</f>
        <v>0</v>
      </c>
      <c r="AC23" s="71">
        <f t="shared" si="3"/>
        <v>0</v>
      </c>
      <c r="AD23" s="35">
        <f>+D23*各種係数!J22*各種係数!$M$5</f>
        <v>0</v>
      </c>
      <c r="AE23" s="71">
        <f>+K23*各種係数!J22*各種係数!$M$5</f>
        <v>0</v>
      </c>
      <c r="AF23" s="35">
        <f>+T23*各種係数!J22*各種係数!$M$5</f>
        <v>0</v>
      </c>
      <c r="AG23" s="71">
        <f t="shared" si="4"/>
        <v>0</v>
      </c>
    </row>
    <row r="24" spans="1:33">
      <c r="A24" s="254">
        <v>202</v>
      </c>
      <c r="B24" s="264" t="s">
        <v>236</v>
      </c>
      <c r="C24" s="37">
        <f>価格変換!T25</f>
        <v>0</v>
      </c>
      <c r="D24" s="73">
        <f>+$C24*各種係数!D23</f>
        <v>0</v>
      </c>
      <c r="E24" s="73">
        <f>+$D24*各種係数!E23</f>
        <v>0</v>
      </c>
      <c r="F24" s="37">
        <f>+$D24*各種係数!F23</f>
        <v>0</v>
      </c>
      <c r="G24" s="73">
        <f>+$D24*各種係数!G23</f>
        <v>0</v>
      </c>
      <c r="H24" s="73">
        <v>0</v>
      </c>
      <c r="I24" s="37">
        <f>+H24*各種係数!D23</f>
        <v>0</v>
      </c>
      <c r="J24" s="73">
        <f>+H24*各種係数!C23</f>
        <v>0</v>
      </c>
      <c r="K24" s="37">
        <v>0</v>
      </c>
      <c r="L24" s="73">
        <f>+K24*各種係数!E23</f>
        <v>0</v>
      </c>
      <c r="M24" s="37">
        <f>+K24*各種係数!F23</f>
        <v>0</v>
      </c>
      <c r="N24" s="73">
        <f>+K24*各種係数!G23</f>
        <v>0</v>
      </c>
      <c r="O24" s="73"/>
      <c r="P24" s="37"/>
      <c r="Q24" s="73">
        <f>$P$109*各種係数!H23</f>
        <v>0</v>
      </c>
      <c r="R24" s="37">
        <f>+Q24*各種係数!D23</f>
        <v>0</v>
      </c>
      <c r="S24" s="73">
        <f>+Q24*各種係数!C23</f>
        <v>0</v>
      </c>
      <c r="T24" s="37">
        <v>0</v>
      </c>
      <c r="U24" s="73">
        <f>+T24*各種係数!E23</f>
        <v>0</v>
      </c>
      <c r="V24" s="37">
        <f>+T24*各種係数!G23</f>
        <v>0</v>
      </c>
      <c r="W24" s="73">
        <f t="shared" si="0"/>
        <v>0</v>
      </c>
      <c r="X24" s="37">
        <f t="shared" si="1"/>
        <v>0</v>
      </c>
      <c r="Y24" s="73">
        <f t="shared" si="2"/>
        <v>0</v>
      </c>
      <c r="Z24" s="37">
        <f>+D24*各種係数!I23*各種係数!$M$5</f>
        <v>0</v>
      </c>
      <c r="AA24" s="73">
        <f>+K24*各種係数!I23*各種係数!$M$5</f>
        <v>0</v>
      </c>
      <c r="AB24" s="37">
        <f>+T24*各種係数!I23*各種係数!$M$5</f>
        <v>0</v>
      </c>
      <c r="AC24" s="73">
        <f t="shared" si="3"/>
        <v>0</v>
      </c>
      <c r="AD24" s="37">
        <f>+D24*各種係数!J23*各種係数!$M$5</f>
        <v>0</v>
      </c>
      <c r="AE24" s="73">
        <f>+K24*各種係数!J23*各種係数!$M$5</f>
        <v>0</v>
      </c>
      <c r="AF24" s="37">
        <f>+T24*各種係数!J23*各種係数!$M$5</f>
        <v>0</v>
      </c>
      <c r="AG24" s="73">
        <f t="shared" si="4"/>
        <v>0</v>
      </c>
    </row>
    <row r="25" spans="1:33">
      <c r="A25" s="253">
        <v>203</v>
      </c>
      <c r="B25" s="291" t="s">
        <v>237</v>
      </c>
      <c r="C25" s="35">
        <f>価格変換!T26</f>
        <v>0</v>
      </c>
      <c r="D25" s="71">
        <f>+$C25*各種係数!D24</f>
        <v>0</v>
      </c>
      <c r="E25" s="71">
        <f>+$D25*各種係数!E24</f>
        <v>0</v>
      </c>
      <c r="F25" s="35">
        <f>+$D25*各種係数!F24</f>
        <v>0</v>
      </c>
      <c r="G25" s="71">
        <f>+$D25*各種係数!G24</f>
        <v>0</v>
      </c>
      <c r="H25" s="71">
        <v>0</v>
      </c>
      <c r="I25" s="35">
        <f>+H25*各種係数!D24</f>
        <v>0</v>
      </c>
      <c r="J25" s="71">
        <f>+H25*各種係数!C24</f>
        <v>0</v>
      </c>
      <c r="K25" s="35">
        <v>0</v>
      </c>
      <c r="L25" s="71">
        <f>+K25*各種係数!E24</f>
        <v>0</v>
      </c>
      <c r="M25" s="35">
        <f>+K25*各種係数!F24</f>
        <v>0</v>
      </c>
      <c r="N25" s="71">
        <f>+K25*各種係数!G24</f>
        <v>0</v>
      </c>
      <c r="O25" s="71"/>
      <c r="P25" s="35"/>
      <c r="Q25" s="71">
        <f>$P$109*各種係数!H24</f>
        <v>0</v>
      </c>
      <c r="R25" s="35">
        <f>+Q25*各種係数!D24</f>
        <v>0</v>
      </c>
      <c r="S25" s="71">
        <f>+Q25*各種係数!C24</f>
        <v>0</v>
      </c>
      <c r="T25" s="35">
        <v>0</v>
      </c>
      <c r="U25" s="71">
        <f>+T25*各種係数!E24</f>
        <v>0</v>
      </c>
      <c r="V25" s="35">
        <f>+T25*各種係数!G24</f>
        <v>0</v>
      </c>
      <c r="W25" s="71">
        <f t="shared" si="0"/>
        <v>0</v>
      </c>
      <c r="X25" s="35">
        <f t="shared" si="1"/>
        <v>0</v>
      </c>
      <c r="Y25" s="71">
        <f t="shared" si="2"/>
        <v>0</v>
      </c>
      <c r="Z25" s="35">
        <f>+D25*各種係数!I24*各種係数!$M$5</f>
        <v>0</v>
      </c>
      <c r="AA25" s="71">
        <f>+K25*各種係数!I24*各種係数!$M$5</f>
        <v>0</v>
      </c>
      <c r="AB25" s="35">
        <f>+T25*各種係数!I24*各種係数!$M$5</f>
        <v>0</v>
      </c>
      <c r="AC25" s="71">
        <f t="shared" si="3"/>
        <v>0</v>
      </c>
      <c r="AD25" s="35">
        <f>+D25*各種係数!J24*各種係数!$M$5</f>
        <v>0</v>
      </c>
      <c r="AE25" s="71">
        <f>+K25*各種係数!J24*各種係数!$M$5</f>
        <v>0</v>
      </c>
      <c r="AF25" s="35">
        <f>+T25*各種係数!J24*各種係数!$M$5</f>
        <v>0</v>
      </c>
      <c r="AG25" s="71">
        <f t="shared" si="4"/>
        <v>0</v>
      </c>
    </row>
    <row r="26" spans="1:33">
      <c r="A26" s="253">
        <v>204</v>
      </c>
      <c r="B26" s="291" t="s">
        <v>238</v>
      </c>
      <c r="C26" s="35">
        <f>価格変換!T27</f>
        <v>0</v>
      </c>
      <c r="D26" s="71">
        <f>+$C26*各種係数!D25</f>
        <v>0</v>
      </c>
      <c r="E26" s="71">
        <f>+$D26*各種係数!E25</f>
        <v>0</v>
      </c>
      <c r="F26" s="35">
        <f>+$D26*各種係数!F25</f>
        <v>0</v>
      </c>
      <c r="G26" s="71">
        <f>+$D26*各種係数!G25</f>
        <v>0</v>
      </c>
      <c r="H26" s="71">
        <v>0</v>
      </c>
      <c r="I26" s="35">
        <f>+H26*各種係数!D25</f>
        <v>0</v>
      </c>
      <c r="J26" s="71">
        <f>+H26*各種係数!C25</f>
        <v>0</v>
      </c>
      <c r="K26" s="35">
        <v>0</v>
      </c>
      <c r="L26" s="71">
        <f>+K26*各種係数!E25</f>
        <v>0</v>
      </c>
      <c r="M26" s="35">
        <f>+K26*各種係数!F25</f>
        <v>0</v>
      </c>
      <c r="N26" s="71">
        <f>+K26*各種係数!G25</f>
        <v>0</v>
      </c>
      <c r="O26" s="71"/>
      <c r="P26" s="35"/>
      <c r="Q26" s="71">
        <f>$P$109*各種係数!H25</f>
        <v>0</v>
      </c>
      <c r="R26" s="35">
        <f>+Q26*各種係数!D25</f>
        <v>0</v>
      </c>
      <c r="S26" s="71">
        <f>+Q26*各種係数!C25</f>
        <v>0</v>
      </c>
      <c r="T26" s="35">
        <v>0</v>
      </c>
      <c r="U26" s="71">
        <f>+T26*各種係数!E25</f>
        <v>0</v>
      </c>
      <c r="V26" s="35">
        <f>+T26*各種係数!G25</f>
        <v>0</v>
      </c>
      <c r="W26" s="71">
        <f t="shared" si="0"/>
        <v>0</v>
      </c>
      <c r="X26" s="35">
        <f t="shared" si="1"/>
        <v>0</v>
      </c>
      <c r="Y26" s="71">
        <f t="shared" si="2"/>
        <v>0</v>
      </c>
      <c r="Z26" s="35">
        <f>+D26*各種係数!I25*各種係数!$M$5</f>
        <v>0</v>
      </c>
      <c r="AA26" s="71">
        <f>+K26*各種係数!I25*各種係数!$M$5</f>
        <v>0</v>
      </c>
      <c r="AB26" s="35">
        <f>+T26*各種係数!I25*各種係数!$M$5</f>
        <v>0</v>
      </c>
      <c r="AC26" s="71">
        <f t="shared" si="3"/>
        <v>0</v>
      </c>
      <c r="AD26" s="35">
        <f>+D26*各種係数!J25*各種係数!$M$5</f>
        <v>0</v>
      </c>
      <c r="AE26" s="71">
        <f>+K26*各種係数!J25*各種係数!$M$5</f>
        <v>0</v>
      </c>
      <c r="AF26" s="35">
        <f>+T26*各種係数!J25*各種係数!$M$5</f>
        <v>0</v>
      </c>
      <c r="AG26" s="71">
        <f t="shared" si="4"/>
        <v>0</v>
      </c>
    </row>
    <row r="27" spans="1:33">
      <c r="A27" s="253">
        <v>205</v>
      </c>
      <c r="B27" s="291" t="s">
        <v>239</v>
      </c>
      <c r="C27" s="35">
        <f>価格変換!T28</f>
        <v>0</v>
      </c>
      <c r="D27" s="71">
        <f>+$C27*各種係数!D26</f>
        <v>0</v>
      </c>
      <c r="E27" s="71">
        <f>+$D27*各種係数!E26</f>
        <v>0</v>
      </c>
      <c r="F27" s="35">
        <f>+$D27*各種係数!F26</f>
        <v>0</v>
      </c>
      <c r="G27" s="71">
        <f>+$D27*各種係数!G26</f>
        <v>0</v>
      </c>
      <c r="H27" s="71">
        <v>0</v>
      </c>
      <c r="I27" s="35">
        <f>+H27*各種係数!D26</f>
        <v>0</v>
      </c>
      <c r="J27" s="71">
        <f>+H27*各種係数!C26</f>
        <v>0</v>
      </c>
      <c r="K27" s="35">
        <v>0</v>
      </c>
      <c r="L27" s="71">
        <f>+K27*各種係数!E26</f>
        <v>0</v>
      </c>
      <c r="M27" s="35">
        <f>+K27*各種係数!F26</f>
        <v>0</v>
      </c>
      <c r="N27" s="71">
        <f>+K27*各種係数!G26</f>
        <v>0</v>
      </c>
      <c r="O27" s="71"/>
      <c r="P27" s="35"/>
      <c r="Q27" s="71">
        <f>$P$109*各種係数!H26</f>
        <v>0</v>
      </c>
      <c r="R27" s="35">
        <f>+Q27*各種係数!D26</f>
        <v>0</v>
      </c>
      <c r="S27" s="71">
        <f>+Q27*各種係数!C26</f>
        <v>0</v>
      </c>
      <c r="T27" s="35">
        <v>0</v>
      </c>
      <c r="U27" s="71">
        <f>+T27*各種係数!E26</f>
        <v>0</v>
      </c>
      <c r="V27" s="35">
        <f>+T27*各種係数!G26</f>
        <v>0</v>
      </c>
      <c r="W27" s="71">
        <f t="shared" si="0"/>
        <v>0</v>
      </c>
      <c r="X27" s="35">
        <f t="shared" si="1"/>
        <v>0</v>
      </c>
      <c r="Y27" s="71">
        <f t="shared" si="2"/>
        <v>0</v>
      </c>
      <c r="Z27" s="35">
        <f>+D27*各種係数!I26*各種係数!$M$5</f>
        <v>0</v>
      </c>
      <c r="AA27" s="71">
        <f>+K27*各種係数!I26*各種係数!$M$5</f>
        <v>0</v>
      </c>
      <c r="AB27" s="35">
        <f>+T27*各種係数!I26*各種係数!$M$5</f>
        <v>0</v>
      </c>
      <c r="AC27" s="71">
        <f t="shared" si="3"/>
        <v>0</v>
      </c>
      <c r="AD27" s="35">
        <f>+D27*各種係数!J26*各種係数!$M$5</f>
        <v>0</v>
      </c>
      <c r="AE27" s="71">
        <f>+K27*各種係数!J26*各種係数!$M$5</f>
        <v>0</v>
      </c>
      <c r="AF27" s="35">
        <f>+T27*各種係数!J26*各種係数!$M$5</f>
        <v>0</v>
      </c>
      <c r="AG27" s="71">
        <f t="shared" si="4"/>
        <v>0</v>
      </c>
    </row>
    <row r="28" spans="1:33">
      <c r="A28" s="253">
        <v>206</v>
      </c>
      <c r="B28" s="291" t="s">
        <v>240</v>
      </c>
      <c r="C28" s="35">
        <f>価格変換!T29</f>
        <v>0</v>
      </c>
      <c r="D28" s="71">
        <f>+$C28*各種係数!D27</f>
        <v>0</v>
      </c>
      <c r="E28" s="71">
        <f>+$D28*各種係数!E27</f>
        <v>0</v>
      </c>
      <c r="F28" s="35">
        <f>+$D28*各種係数!F27</f>
        <v>0</v>
      </c>
      <c r="G28" s="71">
        <f>+$D28*各種係数!G27</f>
        <v>0</v>
      </c>
      <c r="H28" s="71">
        <v>0</v>
      </c>
      <c r="I28" s="35">
        <f>+H28*各種係数!D27</f>
        <v>0</v>
      </c>
      <c r="J28" s="71">
        <f>+H28*各種係数!C27</f>
        <v>0</v>
      </c>
      <c r="K28" s="35">
        <v>0</v>
      </c>
      <c r="L28" s="71">
        <f>+K28*各種係数!E27</f>
        <v>0</v>
      </c>
      <c r="M28" s="35">
        <f>+K28*各種係数!F27</f>
        <v>0</v>
      </c>
      <c r="N28" s="71">
        <f>+K28*各種係数!G27</f>
        <v>0</v>
      </c>
      <c r="O28" s="71"/>
      <c r="P28" s="35"/>
      <c r="Q28" s="71">
        <f>$P$109*各種係数!H27</f>
        <v>0</v>
      </c>
      <c r="R28" s="35">
        <f>+Q28*各種係数!D27</f>
        <v>0</v>
      </c>
      <c r="S28" s="71">
        <f>+Q28*各種係数!C27</f>
        <v>0</v>
      </c>
      <c r="T28" s="35">
        <v>0</v>
      </c>
      <c r="U28" s="71">
        <f>+T28*各種係数!E27</f>
        <v>0</v>
      </c>
      <c r="V28" s="35">
        <f>+T28*各種係数!G27</f>
        <v>0</v>
      </c>
      <c r="W28" s="71">
        <f t="shared" si="0"/>
        <v>0</v>
      </c>
      <c r="X28" s="35">
        <f t="shared" si="1"/>
        <v>0</v>
      </c>
      <c r="Y28" s="71">
        <f t="shared" si="2"/>
        <v>0</v>
      </c>
      <c r="Z28" s="35">
        <f>+D28*各種係数!I27*各種係数!$M$5</f>
        <v>0</v>
      </c>
      <c r="AA28" s="71">
        <f>+K28*各種係数!I27*各種係数!$M$5</f>
        <v>0</v>
      </c>
      <c r="AB28" s="35">
        <f>+T28*各種係数!I27*各種係数!$M$5</f>
        <v>0</v>
      </c>
      <c r="AC28" s="71">
        <f t="shared" si="3"/>
        <v>0</v>
      </c>
      <c r="AD28" s="35">
        <f>+D28*各種係数!J27*各種係数!$M$5</f>
        <v>0</v>
      </c>
      <c r="AE28" s="71">
        <f>+K28*各種係数!J27*各種係数!$M$5</f>
        <v>0</v>
      </c>
      <c r="AF28" s="35">
        <f>+T28*各種係数!J27*各種係数!$M$5</f>
        <v>0</v>
      </c>
      <c r="AG28" s="71">
        <f t="shared" si="4"/>
        <v>0</v>
      </c>
    </row>
    <row r="29" spans="1:33">
      <c r="A29" s="254">
        <v>207</v>
      </c>
      <c r="B29" s="264" t="s">
        <v>241</v>
      </c>
      <c r="C29" s="35">
        <f>価格変換!T30</f>
        <v>0</v>
      </c>
      <c r="D29" s="71">
        <f>+$C29*各種係数!D28</f>
        <v>0</v>
      </c>
      <c r="E29" s="71">
        <f>+$D29*各種係数!E28</f>
        <v>0</v>
      </c>
      <c r="F29" s="35">
        <f>+$D29*各種係数!F28</f>
        <v>0</v>
      </c>
      <c r="G29" s="71">
        <f>+$D29*各種係数!G28</f>
        <v>0</v>
      </c>
      <c r="H29" s="71">
        <v>0</v>
      </c>
      <c r="I29" s="35">
        <f>+H29*各種係数!D28</f>
        <v>0</v>
      </c>
      <c r="J29" s="71">
        <f>+H29*各種係数!C28</f>
        <v>0</v>
      </c>
      <c r="K29" s="35">
        <v>0</v>
      </c>
      <c r="L29" s="71">
        <f>+K29*各種係数!E28</f>
        <v>0</v>
      </c>
      <c r="M29" s="35">
        <f>+K29*各種係数!F28</f>
        <v>0</v>
      </c>
      <c r="N29" s="71">
        <f>+K29*各種係数!G28</f>
        <v>0</v>
      </c>
      <c r="O29" s="71"/>
      <c r="P29" s="35"/>
      <c r="Q29" s="71">
        <f>$P$109*各種係数!H28</f>
        <v>0</v>
      </c>
      <c r="R29" s="35">
        <f>+Q29*各種係数!D28</f>
        <v>0</v>
      </c>
      <c r="S29" s="71">
        <f>+Q29*各種係数!C28</f>
        <v>0</v>
      </c>
      <c r="T29" s="35">
        <v>0</v>
      </c>
      <c r="U29" s="71">
        <f>+T29*各種係数!E28</f>
        <v>0</v>
      </c>
      <c r="V29" s="35">
        <f>+T29*各種係数!G28</f>
        <v>0</v>
      </c>
      <c r="W29" s="71">
        <f t="shared" si="0"/>
        <v>0</v>
      </c>
      <c r="X29" s="35">
        <f t="shared" si="1"/>
        <v>0</v>
      </c>
      <c r="Y29" s="71">
        <f t="shared" si="2"/>
        <v>0</v>
      </c>
      <c r="Z29" s="35">
        <f>+D29*各種係数!I28*各種係数!$M$5</f>
        <v>0</v>
      </c>
      <c r="AA29" s="71">
        <f>+K29*各種係数!I28*各種係数!$M$5</f>
        <v>0</v>
      </c>
      <c r="AB29" s="35">
        <f>+T29*各種係数!I28*各種係数!$M$5</f>
        <v>0</v>
      </c>
      <c r="AC29" s="71">
        <f t="shared" si="3"/>
        <v>0</v>
      </c>
      <c r="AD29" s="35">
        <f>+D29*各種係数!J28*各種係数!$M$5</f>
        <v>0</v>
      </c>
      <c r="AE29" s="71">
        <f>+K29*各種係数!J28*各種係数!$M$5</f>
        <v>0</v>
      </c>
      <c r="AF29" s="35">
        <f>+T29*各種係数!J28*各種係数!$M$5</f>
        <v>0</v>
      </c>
      <c r="AG29" s="71">
        <f t="shared" si="4"/>
        <v>0</v>
      </c>
    </row>
    <row r="30" spans="1:33">
      <c r="A30" s="253">
        <v>208</v>
      </c>
      <c r="B30" s="291" t="s">
        <v>242</v>
      </c>
      <c r="C30" s="36">
        <f>価格変換!T31</f>
        <v>0</v>
      </c>
      <c r="D30" s="72">
        <f>+$C30*各種係数!D29</f>
        <v>0</v>
      </c>
      <c r="E30" s="72">
        <f>+$D30*各種係数!E29</f>
        <v>0</v>
      </c>
      <c r="F30" s="36">
        <f>+$D30*各種係数!F29</f>
        <v>0</v>
      </c>
      <c r="G30" s="72">
        <f>+$D30*各種係数!G29</f>
        <v>0</v>
      </c>
      <c r="H30" s="72">
        <v>0</v>
      </c>
      <c r="I30" s="36">
        <f>+H30*各種係数!D29</f>
        <v>0</v>
      </c>
      <c r="J30" s="72">
        <f>+H30*各種係数!C29</f>
        <v>0</v>
      </c>
      <c r="K30" s="36">
        <v>0</v>
      </c>
      <c r="L30" s="72">
        <f>+K30*各種係数!E29</f>
        <v>0</v>
      </c>
      <c r="M30" s="36">
        <f>+K30*各種係数!F29</f>
        <v>0</v>
      </c>
      <c r="N30" s="72">
        <f>+K30*各種係数!G29</f>
        <v>0</v>
      </c>
      <c r="O30" s="72"/>
      <c r="P30" s="36"/>
      <c r="Q30" s="72">
        <f>$P$109*各種係数!H29</f>
        <v>0</v>
      </c>
      <c r="R30" s="36">
        <f>+Q30*各種係数!D29</f>
        <v>0</v>
      </c>
      <c r="S30" s="72">
        <f>+Q30*各種係数!C29</f>
        <v>0</v>
      </c>
      <c r="T30" s="36">
        <v>0</v>
      </c>
      <c r="U30" s="72">
        <f>+T30*各種係数!E29</f>
        <v>0</v>
      </c>
      <c r="V30" s="36">
        <f>+T30*各種係数!G29</f>
        <v>0</v>
      </c>
      <c r="W30" s="72">
        <f t="shared" si="0"/>
        <v>0</v>
      </c>
      <c r="X30" s="36">
        <f t="shared" si="1"/>
        <v>0</v>
      </c>
      <c r="Y30" s="72">
        <f t="shared" si="2"/>
        <v>0</v>
      </c>
      <c r="Z30" s="36">
        <f>+D30*各種係数!I29*各種係数!$M$5</f>
        <v>0</v>
      </c>
      <c r="AA30" s="72">
        <f>+K30*各種係数!I29*各種係数!$M$5</f>
        <v>0</v>
      </c>
      <c r="AB30" s="36">
        <f>+T30*各種係数!I29*各種係数!$M$5</f>
        <v>0</v>
      </c>
      <c r="AC30" s="72">
        <f t="shared" si="3"/>
        <v>0</v>
      </c>
      <c r="AD30" s="36">
        <f>+D30*各種係数!J29*各種係数!$M$5</f>
        <v>0</v>
      </c>
      <c r="AE30" s="72">
        <f>+K30*各種係数!J29*各種係数!$M$5</f>
        <v>0</v>
      </c>
      <c r="AF30" s="36">
        <f>+T30*各種係数!J29*各種係数!$M$5</f>
        <v>0</v>
      </c>
      <c r="AG30" s="72">
        <f t="shared" si="4"/>
        <v>0</v>
      </c>
    </row>
    <row r="31" spans="1:33">
      <c r="A31" s="253">
        <v>211</v>
      </c>
      <c r="B31" s="291" t="s">
        <v>243</v>
      </c>
      <c r="C31" s="35">
        <f>価格変換!T32</f>
        <v>0</v>
      </c>
      <c r="D31" s="71">
        <f>+$C31*各種係数!D30</f>
        <v>0</v>
      </c>
      <c r="E31" s="71">
        <f>+$D31*各種係数!E30</f>
        <v>0</v>
      </c>
      <c r="F31" s="35">
        <f>+$D31*各種係数!F30</f>
        <v>0</v>
      </c>
      <c r="G31" s="71">
        <f>+$D31*各種係数!G30</f>
        <v>0</v>
      </c>
      <c r="H31" s="71">
        <v>0</v>
      </c>
      <c r="I31" s="35">
        <f>+H31*各種係数!D30</f>
        <v>0</v>
      </c>
      <c r="J31" s="71">
        <f>+H31*各種係数!C30</f>
        <v>0</v>
      </c>
      <c r="K31" s="35">
        <v>0</v>
      </c>
      <c r="L31" s="71">
        <f>+K31*各種係数!E30</f>
        <v>0</v>
      </c>
      <c r="M31" s="35">
        <f>+K31*各種係数!F30</f>
        <v>0</v>
      </c>
      <c r="N31" s="71">
        <f>+K31*各種係数!G30</f>
        <v>0</v>
      </c>
      <c r="O31" s="71"/>
      <c r="P31" s="35"/>
      <c r="Q31" s="71">
        <f>$P$109*各種係数!H30</f>
        <v>0</v>
      </c>
      <c r="R31" s="35">
        <f>+Q31*各種係数!D30</f>
        <v>0</v>
      </c>
      <c r="S31" s="71">
        <f>+Q31*各種係数!C30</f>
        <v>0</v>
      </c>
      <c r="T31" s="35">
        <v>0</v>
      </c>
      <c r="U31" s="71">
        <f>+T31*各種係数!E30</f>
        <v>0</v>
      </c>
      <c r="V31" s="35">
        <f>+T31*各種係数!G30</f>
        <v>0</v>
      </c>
      <c r="W31" s="71">
        <f t="shared" si="0"/>
        <v>0</v>
      </c>
      <c r="X31" s="35">
        <f t="shared" si="1"/>
        <v>0</v>
      </c>
      <c r="Y31" s="71">
        <f t="shared" si="2"/>
        <v>0</v>
      </c>
      <c r="Z31" s="35">
        <f>+D31*各種係数!I30*各種係数!$M$5</f>
        <v>0</v>
      </c>
      <c r="AA31" s="71">
        <f>+K31*各種係数!I30*各種係数!$M$5</f>
        <v>0</v>
      </c>
      <c r="AB31" s="35">
        <f>+T31*各種係数!I30*各種係数!$M$5</f>
        <v>0</v>
      </c>
      <c r="AC31" s="71">
        <f t="shared" si="3"/>
        <v>0</v>
      </c>
      <c r="AD31" s="35">
        <f>+D31*各種係数!J30*各種係数!$M$5</f>
        <v>0</v>
      </c>
      <c r="AE31" s="71">
        <f>+K31*各種係数!J30*各種係数!$M$5</f>
        <v>0</v>
      </c>
      <c r="AF31" s="35">
        <f>+T31*各種係数!J30*各種係数!$M$5</f>
        <v>0</v>
      </c>
      <c r="AG31" s="71">
        <f t="shared" si="4"/>
        <v>0</v>
      </c>
    </row>
    <row r="32" spans="1:33">
      <c r="A32" s="253">
        <v>212</v>
      </c>
      <c r="B32" s="291" t="s">
        <v>244</v>
      </c>
      <c r="C32" s="35">
        <f>価格変換!T33</f>
        <v>0</v>
      </c>
      <c r="D32" s="71">
        <f>+$C32*各種係数!D31</f>
        <v>0</v>
      </c>
      <c r="E32" s="71">
        <f>+$D32*各種係数!E31</f>
        <v>0</v>
      </c>
      <c r="F32" s="35">
        <f>+$D32*各種係数!F31</f>
        <v>0</v>
      </c>
      <c r="G32" s="71">
        <f>+$D32*各種係数!G31</f>
        <v>0</v>
      </c>
      <c r="H32" s="71">
        <v>0</v>
      </c>
      <c r="I32" s="35">
        <f>+H32*各種係数!D31</f>
        <v>0</v>
      </c>
      <c r="J32" s="71">
        <f>+H32*各種係数!C31</f>
        <v>0</v>
      </c>
      <c r="K32" s="35">
        <v>0</v>
      </c>
      <c r="L32" s="71">
        <f>+K32*各種係数!E31</f>
        <v>0</v>
      </c>
      <c r="M32" s="35">
        <f>+K32*各種係数!F31</f>
        <v>0</v>
      </c>
      <c r="N32" s="71">
        <f>+K32*各種係数!G31</f>
        <v>0</v>
      </c>
      <c r="O32" s="71"/>
      <c r="P32" s="35"/>
      <c r="Q32" s="71">
        <f>$P$109*各種係数!H31</f>
        <v>0</v>
      </c>
      <c r="R32" s="35">
        <f>+Q32*各種係数!D31</f>
        <v>0</v>
      </c>
      <c r="S32" s="71">
        <f>+Q32*各種係数!C31</f>
        <v>0</v>
      </c>
      <c r="T32" s="35">
        <v>0</v>
      </c>
      <c r="U32" s="71">
        <f>+T32*各種係数!E31</f>
        <v>0</v>
      </c>
      <c r="V32" s="35">
        <f>+T32*各種係数!G31</f>
        <v>0</v>
      </c>
      <c r="W32" s="71">
        <f t="shared" si="0"/>
        <v>0</v>
      </c>
      <c r="X32" s="35">
        <f t="shared" si="1"/>
        <v>0</v>
      </c>
      <c r="Y32" s="71">
        <f t="shared" si="2"/>
        <v>0</v>
      </c>
      <c r="Z32" s="35">
        <f>+D32*各種係数!I31*各種係数!$M$5</f>
        <v>0</v>
      </c>
      <c r="AA32" s="71">
        <f>+K32*各種係数!I31*各種係数!$M$5</f>
        <v>0</v>
      </c>
      <c r="AB32" s="35">
        <f>+T32*各種係数!I31*各種係数!$M$5</f>
        <v>0</v>
      </c>
      <c r="AC32" s="71">
        <f t="shared" si="3"/>
        <v>0</v>
      </c>
      <c r="AD32" s="35">
        <f>+D32*各種係数!J31*各種係数!$M$5</f>
        <v>0</v>
      </c>
      <c r="AE32" s="71">
        <f>+K32*各種係数!J31*各種係数!$M$5</f>
        <v>0</v>
      </c>
      <c r="AF32" s="35">
        <f>+T32*各種係数!J31*各種係数!$M$5</f>
        <v>0</v>
      </c>
      <c r="AG32" s="71">
        <f t="shared" si="4"/>
        <v>0</v>
      </c>
    </row>
    <row r="33" spans="1:33">
      <c r="A33" s="253">
        <v>221</v>
      </c>
      <c r="B33" s="291" t="s">
        <v>245</v>
      </c>
      <c r="C33" s="35">
        <f>価格変換!T34</f>
        <v>0</v>
      </c>
      <c r="D33" s="71">
        <f>+$C33*各種係数!D32</f>
        <v>0</v>
      </c>
      <c r="E33" s="71">
        <f>+$D33*各種係数!E32</f>
        <v>0</v>
      </c>
      <c r="F33" s="35">
        <f>+$D33*各種係数!F32</f>
        <v>0</v>
      </c>
      <c r="G33" s="71">
        <f>+$D33*各種係数!G32</f>
        <v>0</v>
      </c>
      <c r="H33" s="71">
        <v>0</v>
      </c>
      <c r="I33" s="35">
        <f>+H33*各種係数!D32</f>
        <v>0</v>
      </c>
      <c r="J33" s="71">
        <f>+H33*各種係数!C32</f>
        <v>0</v>
      </c>
      <c r="K33" s="35">
        <v>0</v>
      </c>
      <c r="L33" s="71">
        <f>+K33*各種係数!E32</f>
        <v>0</v>
      </c>
      <c r="M33" s="35">
        <f>+K33*各種係数!F32</f>
        <v>0</v>
      </c>
      <c r="N33" s="71">
        <f>+K33*各種係数!G32</f>
        <v>0</v>
      </c>
      <c r="O33" s="71"/>
      <c r="P33" s="35"/>
      <c r="Q33" s="71">
        <f>$P$109*各種係数!H32</f>
        <v>0</v>
      </c>
      <c r="R33" s="35">
        <f>+Q33*各種係数!D32</f>
        <v>0</v>
      </c>
      <c r="S33" s="71">
        <f>+Q33*各種係数!C32</f>
        <v>0</v>
      </c>
      <c r="T33" s="35">
        <v>0</v>
      </c>
      <c r="U33" s="71">
        <f>+T33*各種係数!E32</f>
        <v>0</v>
      </c>
      <c r="V33" s="35">
        <f>+T33*各種係数!G32</f>
        <v>0</v>
      </c>
      <c r="W33" s="71">
        <f t="shared" si="0"/>
        <v>0</v>
      </c>
      <c r="X33" s="35">
        <f t="shared" si="1"/>
        <v>0</v>
      </c>
      <c r="Y33" s="71">
        <f t="shared" si="2"/>
        <v>0</v>
      </c>
      <c r="Z33" s="35">
        <f>+D33*各種係数!I32*各種係数!$M$5</f>
        <v>0</v>
      </c>
      <c r="AA33" s="71">
        <f>+K33*各種係数!I32*各種係数!$M$5</f>
        <v>0</v>
      </c>
      <c r="AB33" s="35">
        <f>+T33*各種係数!I32*各種係数!$M$5</f>
        <v>0</v>
      </c>
      <c r="AC33" s="71">
        <f t="shared" si="3"/>
        <v>0</v>
      </c>
      <c r="AD33" s="35">
        <f>+D33*各種係数!J32*各種係数!$M$5</f>
        <v>0</v>
      </c>
      <c r="AE33" s="71">
        <f>+K33*各種係数!J32*各種係数!$M$5</f>
        <v>0</v>
      </c>
      <c r="AF33" s="35">
        <f>+T33*各種係数!J32*各種係数!$M$5</f>
        <v>0</v>
      </c>
      <c r="AG33" s="71">
        <f t="shared" si="4"/>
        <v>0</v>
      </c>
    </row>
    <row r="34" spans="1:33">
      <c r="A34" s="254">
        <v>222</v>
      </c>
      <c r="B34" s="264" t="s">
        <v>246</v>
      </c>
      <c r="C34" s="37">
        <f>価格変換!T35</f>
        <v>0</v>
      </c>
      <c r="D34" s="73">
        <f>+$C34*各種係数!D33</f>
        <v>0</v>
      </c>
      <c r="E34" s="73">
        <f>+$D34*各種係数!E33</f>
        <v>0</v>
      </c>
      <c r="F34" s="37">
        <f>+$D34*各種係数!F33</f>
        <v>0</v>
      </c>
      <c r="G34" s="73">
        <f>+$D34*各種係数!G33</f>
        <v>0</v>
      </c>
      <c r="H34" s="73">
        <v>0</v>
      </c>
      <c r="I34" s="37">
        <f>+H34*各種係数!D33</f>
        <v>0</v>
      </c>
      <c r="J34" s="73">
        <f>+H34*各種係数!C33</f>
        <v>0</v>
      </c>
      <c r="K34" s="37">
        <v>0</v>
      </c>
      <c r="L34" s="73">
        <f>+K34*各種係数!E33</f>
        <v>0</v>
      </c>
      <c r="M34" s="37">
        <f>+K34*各種係数!F33</f>
        <v>0</v>
      </c>
      <c r="N34" s="73">
        <f>+K34*各種係数!G33</f>
        <v>0</v>
      </c>
      <c r="O34" s="73"/>
      <c r="P34" s="37"/>
      <c r="Q34" s="73">
        <f>$P$109*各種係数!H33</f>
        <v>0</v>
      </c>
      <c r="R34" s="37">
        <f>+Q34*各種係数!D33</f>
        <v>0</v>
      </c>
      <c r="S34" s="73">
        <f>+Q34*各種係数!C33</f>
        <v>0</v>
      </c>
      <c r="T34" s="37">
        <v>0</v>
      </c>
      <c r="U34" s="73">
        <f>+T34*各種係数!E33</f>
        <v>0</v>
      </c>
      <c r="V34" s="37">
        <f>+T34*各種係数!G33</f>
        <v>0</v>
      </c>
      <c r="W34" s="73">
        <f t="shared" si="0"/>
        <v>0</v>
      </c>
      <c r="X34" s="37">
        <f t="shared" si="1"/>
        <v>0</v>
      </c>
      <c r="Y34" s="73">
        <f t="shared" si="2"/>
        <v>0</v>
      </c>
      <c r="Z34" s="37">
        <f>+D34*各種係数!I33*各種係数!$M$5</f>
        <v>0</v>
      </c>
      <c r="AA34" s="73">
        <f>+K34*各種係数!I33*各種係数!$M$5</f>
        <v>0</v>
      </c>
      <c r="AB34" s="37">
        <f>+T34*各種係数!I33*各種係数!$M$5</f>
        <v>0</v>
      </c>
      <c r="AC34" s="73">
        <f t="shared" si="3"/>
        <v>0</v>
      </c>
      <c r="AD34" s="37">
        <f>+D34*各種係数!J33*各種係数!$M$5</f>
        <v>0</v>
      </c>
      <c r="AE34" s="73">
        <f>+K34*各種係数!J33*各種係数!$M$5</f>
        <v>0</v>
      </c>
      <c r="AF34" s="37">
        <f>+T34*各種係数!J33*各種係数!$M$5</f>
        <v>0</v>
      </c>
      <c r="AG34" s="73">
        <f t="shared" si="4"/>
        <v>0</v>
      </c>
    </row>
    <row r="35" spans="1:33">
      <c r="A35" s="253">
        <v>231</v>
      </c>
      <c r="B35" s="291" t="s">
        <v>247</v>
      </c>
      <c r="C35" s="36">
        <f>価格変換!T36</f>
        <v>0</v>
      </c>
      <c r="D35" s="72">
        <f>+$C35*各種係数!D34</f>
        <v>0</v>
      </c>
      <c r="E35" s="72">
        <f>+$D35*各種係数!E34</f>
        <v>0</v>
      </c>
      <c r="F35" s="36">
        <f>+$D35*各種係数!F34</f>
        <v>0</v>
      </c>
      <c r="G35" s="72">
        <f>+$D35*各種係数!G34</f>
        <v>0</v>
      </c>
      <c r="H35" s="72">
        <v>0</v>
      </c>
      <c r="I35" s="36">
        <f>+H35*各種係数!D34</f>
        <v>0</v>
      </c>
      <c r="J35" s="72">
        <f>+H35*各種係数!C34</f>
        <v>0</v>
      </c>
      <c r="K35" s="36">
        <v>0</v>
      </c>
      <c r="L35" s="72">
        <f>+K35*各種係数!E34</f>
        <v>0</v>
      </c>
      <c r="M35" s="36">
        <f>+K35*各種係数!F34</f>
        <v>0</v>
      </c>
      <c r="N35" s="72">
        <f>+K35*各種係数!G34</f>
        <v>0</v>
      </c>
      <c r="O35" s="72"/>
      <c r="P35" s="36"/>
      <c r="Q35" s="72">
        <f>$P$109*各種係数!H34</f>
        <v>0</v>
      </c>
      <c r="R35" s="36">
        <f>+Q35*各種係数!D34</f>
        <v>0</v>
      </c>
      <c r="S35" s="72">
        <f>+Q35*各種係数!C34</f>
        <v>0</v>
      </c>
      <c r="T35" s="36">
        <v>0</v>
      </c>
      <c r="U35" s="72">
        <f>+T35*各種係数!E34</f>
        <v>0</v>
      </c>
      <c r="V35" s="36">
        <f>+T35*各種係数!G34</f>
        <v>0</v>
      </c>
      <c r="W35" s="72">
        <f t="shared" si="0"/>
        <v>0</v>
      </c>
      <c r="X35" s="36">
        <f t="shared" si="1"/>
        <v>0</v>
      </c>
      <c r="Y35" s="72">
        <f t="shared" si="2"/>
        <v>0</v>
      </c>
      <c r="Z35" s="36">
        <f>+D35*各種係数!I34*各種係数!$M$5</f>
        <v>0</v>
      </c>
      <c r="AA35" s="72">
        <f>+K35*各種係数!I34*各種係数!$M$5</f>
        <v>0</v>
      </c>
      <c r="AB35" s="36">
        <f>+T35*各種係数!I34*各種係数!$M$5</f>
        <v>0</v>
      </c>
      <c r="AC35" s="72">
        <f t="shared" si="3"/>
        <v>0</v>
      </c>
      <c r="AD35" s="36">
        <f>+D35*各種係数!J34*各種係数!$M$5</f>
        <v>0</v>
      </c>
      <c r="AE35" s="72">
        <f>+K35*各種係数!J34*各種係数!$M$5</f>
        <v>0</v>
      </c>
      <c r="AF35" s="36">
        <f>+T35*各種係数!J34*各種係数!$M$5</f>
        <v>0</v>
      </c>
      <c r="AG35" s="72">
        <f t="shared" si="4"/>
        <v>0</v>
      </c>
    </row>
    <row r="36" spans="1:33">
      <c r="A36" s="253">
        <v>251</v>
      </c>
      <c r="B36" s="291" t="s">
        <v>248</v>
      </c>
      <c r="C36" s="35">
        <f>価格変換!T37</f>
        <v>0</v>
      </c>
      <c r="D36" s="71">
        <f>+$C36*各種係数!D35</f>
        <v>0</v>
      </c>
      <c r="E36" s="71">
        <f>+$D36*各種係数!E35</f>
        <v>0</v>
      </c>
      <c r="F36" s="35">
        <f>+$D36*各種係数!F35</f>
        <v>0</v>
      </c>
      <c r="G36" s="71">
        <f>+$D36*各種係数!G35</f>
        <v>0</v>
      </c>
      <c r="H36" s="71">
        <v>0</v>
      </c>
      <c r="I36" s="35">
        <f>+H36*各種係数!D35</f>
        <v>0</v>
      </c>
      <c r="J36" s="71">
        <f>+H36*各種係数!C35</f>
        <v>0</v>
      </c>
      <c r="K36" s="35">
        <v>0</v>
      </c>
      <c r="L36" s="71">
        <f>+K36*各種係数!E35</f>
        <v>0</v>
      </c>
      <c r="M36" s="35">
        <f>+K36*各種係数!F35</f>
        <v>0</v>
      </c>
      <c r="N36" s="71">
        <f>+K36*各種係数!G35</f>
        <v>0</v>
      </c>
      <c r="O36" s="71"/>
      <c r="P36" s="35"/>
      <c r="Q36" s="71">
        <f>$P$109*各種係数!H35</f>
        <v>0</v>
      </c>
      <c r="R36" s="35">
        <f>+Q36*各種係数!D35</f>
        <v>0</v>
      </c>
      <c r="S36" s="71">
        <f>+Q36*各種係数!C35</f>
        <v>0</v>
      </c>
      <c r="T36" s="35">
        <v>0</v>
      </c>
      <c r="U36" s="71">
        <f>+T36*各種係数!E35</f>
        <v>0</v>
      </c>
      <c r="V36" s="35">
        <f>+T36*各種係数!G35</f>
        <v>0</v>
      </c>
      <c r="W36" s="71">
        <f t="shared" si="0"/>
        <v>0</v>
      </c>
      <c r="X36" s="35">
        <f t="shared" si="1"/>
        <v>0</v>
      </c>
      <c r="Y36" s="71">
        <f t="shared" si="2"/>
        <v>0</v>
      </c>
      <c r="Z36" s="35">
        <f>+D36*各種係数!I35*各種係数!$M$5</f>
        <v>0</v>
      </c>
      <c r="AA36" s="71">
        <f>+K36*各種係数!I35*各種係数!$M$5</f>
        <v>0</v>
      </c>
      <c r="AB36" s="35">
        <f>+T36*各種係数!I35*各種係数!$M$5</f>
        <v>0</v>
      </c>
      <c r="AC36" s="71">
        <f t="shared" si="3"/>
        <v>0</v>
      </c>
      <c r="AD36" s="35">
        <f>+D36*各種係数!J35*各種係数!$M$5</f>
        <v>0</v>
      </c>
      <c r="AE36" s="71">
        <f>+K36*各種係数!J35*各種係数!$M$5</f>
        <v>0</v>
      </c>
      <c r="AF36" s="35">
        <f>+T36*各種係数!J35*各種係数!$M$5</f>
        <v>0</v>
      </c>
      <c r="AG36" s="71">
        <f t="shared" si="4"/>
        <v>0</v>
      </c>
    </row>
    <row r="37" spans="1:33">
      <c r="A37" s="253">
        <v>252</v>
      </c>
      <c r="B37" s="291" t="s">
        <v>249</v>
      </c>
      <c r="C37" s="35">
        <f>価格変換!T38</f>
        <v>0</v>
      </c>
      <c r="D37" s="71">
        <f>+$C37*各種係数!D36</f>
        <v>0</v>
      </c>
      <c r="E37" s="71">
        <f>+$D37*各種係数!E36</f>
        <v>0</v>
      </c>
      <c r="F37" s="35">
        <f>+$D37*各種係数!F36</f>
        <v>0</v>
      </c>
      <c r="G37" s="71">
        <f>+$D37*各種係数!G36</f>
        <v>0</v>
      </c>
      <c r="H37" s="71">
        <v>0</v>
      </c>
      <c r="I37" s="35">
        <f>+H37*各種係数!D36</f>
        <v>0</v>
      </c>
      <c r="J37" s="71">
        <f>+H37*各種係数!C36</f>
        <v>0</v>
      </c>
      <c r="K37" s="35">
        <v>0</v>
      </c>
      <c r="L37" s="71">
        <f>+K37*各種係数!E36</f>
        <v>0</v>
      </c>
      <c r="M37" s="35">
        <f>+K37*各種係数!F36</f>
        <v>0</v>
      </c>
      <c r="N37" s="71">
        <f>+K37*各種係数!G36</f>
        <v>0</v>
      </c>
      <c r="O37" s="71"/>
      <c r="P37" s="35"/>
      <c r="Q37" s="71">
        <f>$P$109*各種係数!H36</f>
        <v>0</v>
      </c>
      <c r="R37" s="35">
        <f>+Q37*各種係数!D36</f>
        <v>0</v>
      </c>
      <c r="S37" s="71">
        <f>+Q37*各種係数!C36</f>
        <v>0</v>
      </c>
      <c r="T37" s="35">
        <v>0</v>
      </c>
      <c r="U37" s="71">
        <f>+T37*各種係数!E36</f>
        <v>0</v>
      </c>
      <c r="V37" s="35">
        <f>+T37*各種係数!G36</f>
        <v>0</v>
      </c>
      <c r="W37" s="71">
        <f t="shared" ref="W37:W68" si="5">+D37+K37+T37</f>
        <v>0</v>
      </c>
      <c r="X37" s="35">
        <f t="shared" ref="X37:X68" si="6">+E37+L37+U37</f>
        <v>0</v>
      </c>
      <c r="Y37" s="71">
        <f t="shared" ref="Y37:Y68" si="7">+F37+M37+V37</f>
        <v>0</v>
      </c>
      <c r="Z37" s="35">
        <f>+D37*各種係数!I36*各種係数!$M$5</f>
        <v>0</v>
      </c>
      <c r="AA37" s="71">
        <f>+K37*各種係数!I36*各種係数!$M$5</f>
        <v>0</v>
      </c>
      <c r="AB37" s="35">
        <f>+T37*各種係数!I36*各種係数!$M$5</f>
        <v>0</v>
      </c>
      <c r="AC37" s="71">
        <f t="shared" si="3"/>
        <v>0</v>
      </c>
      <c r="AD37" s="35">
        <f>+D37*各種係数!J36*各種係数!$M$5</f>
        <v>0</v>
      </c>
      <c r="AE37" s="71">
        <f>+K37*各種係数!J36*各種係数!$M$5</f>
        <v>0</v>
      </c>
      <c r="AF37" s="35">
        <f>+T37*各種係数!J36*各種係数!$M$5</f>
        <v>0</v>
      </c>
      <c r="AG37" s="71">
        <f t="shared" si="4"/>
        <v>0</v>
      </c>
    </row>
    <row r="38" spans="1:33">
      <c r="A38" s="253">
        <v>253</v>
      </c>
      <c r="B38" s="291" t="s">
        <v>250</v>
      </c>
      <c r="C38" s="35">
        <f>価格変換!T39</f>
        <v>0</v>
      </c>
      <c r="D38" s="71">
        <f>+$C38*各種係数!D37</f>
        <v>0</v>
      </c>
      <c r="E38" s="71">
        <f>+$D38*各種係数!E37</f>
        <v>0</v>
      </c>
      <c r="F38" s="35">
        <f>+$D38*各種係数!F37</f>
        <v>0</v>
      </c>
      <c r="G38" s="71">
        <f>+$D38*各種係数!G37</f>
        <v>0</v>
      </c>
      <c r="H38" s="71">
        <v>0</v>
      </c>
      <c r="I38" s="35">
        <f>+H38*各種係数!D37</f>
        <v>0</v>
      </c>
      <c r="J38" s="71">
        <f>+H38*各種係数!C37</f>
        <v>0</v>
      </c>
      <c r="K38" s="35">
        <v>0</v>
      </c>
      <c r="L38" s="71">
        <f>+K38*各種係数!E37</f>
        <v>0</v>
      </c>
      <c r="M38" s="35">
        <f>+K38*各種係数!F37</f>
        <v>0</v>
      </c>
      <c r="N38" s="71">
        <f>+K38*各種係数!G37</f>
        <v>0</v>
      </c>
      <c r="O38" s="71"/>
      <c r="P38" s="35"/>
      <c r="Q38" s="71">
        <f>$P$109*各種係数!H37</f>
        <v>0</v>
      </c>
      <c r="R38" s="35">
        <f>+Q38*各種係数!D37</f>
        <v>0</v>
      </c>
      <c r="S38" s="71">
        <f>+Q38*各種係数!C37</f>
        <v>0</v>
      </c>
      <c r="T38" s="35">
        <v>0</v>
      </c>
      <c r="U38" s="71">
        <f>+T38*各種係数!E37</f>
        <v>0</v>
      </c>
      <c r="V38" s="35">
        <f>+T38*各種係数!G37</f>
        <v>0</v>
      </c>
      <c r="W38" s="71">
        <f t="shared" si="5"/>
        <v>0</v>
      </c>
      <c r="X38" s="35">
        <f t="shared" si="6"/>
        <v>0</v>
      </c>
      <c r="Y38" s="71">
        <f t="shared" si="7"/>
        <v>0</v>
      </c>
      <c r="Z38" s="35">
        <f>+D38*各種係数!I37*各種係数!$M$5</f>
        <v>0</v>
      </c>
      <c r="AA38" s="71">
        <f>+K38*各種係数!I37*各種係数!$M$5</f>
        <v>0</v>
      </c>
      <c r="AB38" s="35">
        <f>+T38*各種係数!I37*各種係数!$M$5</f>
        <v>0</v>
      </c>
      <c r="AC38" s="71">
        <f t="shared" si="3"/>
        <v>0</v>
      </c>
      <c r="AD38" s="35">
        <f>+D38*各種係数!J37*各種係数!$M$5</f>
        <v>0</v>
      </c>
      <c r="AE38" s="71">
        <f>+K38*各種係数!J37*各種係数!$M$5</f>
        <v>0</v>
      </c>
      <c r="AF38" s="35">
        <f>+T38*各種係数!J37*各種係数!$M$5</f>
        <v>0</v>
      </c>
      <c r="AG38" s="71">
        <f t="shared" si="4"/>
        <v>0</v>
      </c>
    </row>
    <row r="39" spans="1:33">
      <c r="A39" s="254">
        <v>259</v>
      </c>
      <c r="B39" s="264" t="s">
        <v>251</v>
      </c>
      <c r="C39" s="37">
        <f>価格変換!T40</f>
        <v>0</v>
      </c>
      <c r="D39" s="73">
        <f>+$C39*各種係数!D38</f>
        <v>0</v>
      </c>
      <c r="E39" s="73">
        <f>+$D39*各種係数!E38</f>
        <v>0</v>
      </c>
      <c r="F39" s="37">
        <f>+$D39*各種係数!F38</f>
        <v>0</v>
      </c>
      <c r="G39" s="73">
        <f>+$D39*各種係数!G38</f>
        <v>0</v>
      </c>
      <c r="H39" s="73">
        <v>0</v>
      </c>
      <c r="I39" s="37">
        <f>+H39*各種係数!D38</f>
        <v>0</v>
      </c>
      <c r="J39" s="73">
        <f>+H39*各種係数!C38</f>
        <v>0</v>
      </c>
      <c r="K39" s="37">
        <v>0</v>
      </c>
      <c r="L39" s="73">
        <f>+K39*各種係数!E38</f>
        <v>0</v>
      </c>
      <c r="M39" s="37">
        <f>+K39*各種係数!F38</f>
        <v>0</v>
      </c>
      <c r="N39" s="73">
        <f>+K39*各種係数!G38</f>
        <v>0</v>
      </c>
      <c r="O39" s="73"/>
      <c r="P39" s="37"/>
      <c r="Q39" s="73">
        <f>$P$109*各種係数!H38</f>
        <v>0</v>
      </c>
      <c r="R39" s="37">
        <f>+Q39*各種係数!D38</f>
        <v>0</v>
      </c>
      <c r="S39" s="73">
        <f>+Q39*各種係数!C38</f>
        <v>0</v>
      </c>
      <c r="T39" s="37">
        <v>0</v>
      </c>
      <c r="U39" s="73">
        <f>+T39*各種係数!E38</f>
        <v>0</v>
      </c>
      <c r="V39" s="37">
        <f>+T39*各種係数!G38</f>
        <v>0</v>
      </c>
      <c r="W39" s="73">
        <f t="shared" si="5"/>
        <v>0</v>
      </c>
      <c r="X39" s="37">
        <f t="shared" si="6"/>
        <v>0</v>
      </c>
      <c r="Y39" s="73">
        <f t="shared" si="7"/>
        <v>0</v>
      </c>
      <c r="Z39" s="37">
        <f>+D39*各種係数!I38*各種係数!$M$5</f>
        <v>0</v>
      </c>
      <c r="AA39" s="73">
        <f>+K39*各種係数!I38*各種係数!$M$5</f>
        <v>0</v>
      </c>
      <c r="AB39" s="37">
        <f>+T39*各種係数!I38*各種係数!$M$5</f>
        <v>0</v>
      </c>
      <c r="AC39" s="73">
        <f t="shared" si="3"/>
        <v>0</v>
      </c>
      <c r="AD39" s="37">
        <f>+D39*各種係数!J38*各種係数!$M$5</f>
        <v>0</v>
      </c>
      <c r="AE39" s="73">
        <f>+K39*各種係数!J38*各種係数!$M$5</f>
        <v>0</v>
      </c>
      <c r="AF39" s="37">
        <f>+T39*各種係数!J38*各種係数!$M$5</f>
        <v>0</v>
      </c>
      <c r="AG39" s="73">
        <f t="shared" si="4"/>
        <v>0</v>
      </c>
    </row>
    <row r="40" spans="1:33">
      <c r="A40" s="253">
        <v>261</v>
      </c>
      <c r="B40" s="291" t="s">
        <v>252</v>
      </c>
      <c r="C40" s="35">
        <f>価格変換!T41</f>
        <v>0</v>
      </c>
      <c r="D40" s="71">
        <f>+$C40*各種係数!D39</f>
        <v>0</v>
      </c>
      <c r="E40" s="71">
        <f>+$D40*各種係数!E39</f>
        <v>0</v>
      </c>
      <c r="F40" s="35">
        <f>+$D40*各種係数!F39</f>
        <v>0</v>
      </c>
      <c r="G40" s="71">
        <f>+$D40*各種係数!G39</f>
        <v>0</v>
      </c>
      <c r="H40" s="71">
        <v>0</v>
      </c>
      <c r="I40" s="35">
        <f>+H40*各種係数!D39</f>
        <v>0</v>
      </c>
      <c r="J40" s="71">
        <f>+H40*各種係数!C39</f>
        <v>0</v>
      </c>
      <c r="K40" s="35">
        <v>0</v>
      </c>
      <c r="L40" s="71">
        <f>+K40*各種係数!E39</f>
        <v>0</v>
      </c>
      <c r="M40" s="35">
        <f>+K40*各種係数!F39</f>
        <v>0</v>
      </c>
      <c r="N40" s="71">
        <f>+K40*各種係数!G39</f>
        <v>0</v>
      </c>
      <c r="O40" s="71"/>
      <c r="P40" s="35"/>
      <c r="Q40" s="71">
        <f>$P$109*各種係数!H39</f>
        <v>0</v>
      </c>
      <c r="R40" s="35">
        <f>+Q40*各種係数!D39</f>
        <v>0</v>
      </c>
      <c r="S40" s="71">
        <f>+Q40*各種係数!C39</f>
        <v>0</v>
      </c>
      <c r="T40" s="35">
        <v>0</v>
      </c>
      <c r="U40" s="71">
        <f>+T40*各種係数!E39</f>
        <v>0</v>
      </c>
      <c r="V40" s="35">
        <f>+T40*各種係数!G39</f>
        <v>0</v>
      </c>
      <c r="W40" s="71">
        <f t="shared" si="5"/>
        <v>0</v>
      </c>
      <c r="X40" s="35">
        <f t="shared" si="6"/>
        <v>0</v>
      </c>
      <c r="Y40" s="71">
        <f t="shared" si="7"/>
        <v>0</v>
      </c>
      <c r="Z40" s="35">
        <f>+D40*各種係数!I39*各種係数!$M$5</f>
        <v>0</v>
      </c>
      <c r="AA40" s="71">
        <f>+K40*各種係数!I39*各種係数!$M$5</f>
        <v>0</v>
      </c>
      <c r="AB40" s="35">
        <f>+T40*各種係数!I39*各種係数!$M$5</f>
        <v>0</v>
      </c>
      <c r="AC40" s="71">
        <f t="shared" si="3"/>
        <v>0</v>
      </c>
      <c r="AD40" s="35">
        <f>+D40*各種係数!J39*各種係数!$M$5</f>
        <v>0</v>
      </c>
      <c r="AE40" s="71">
        <f>+K40*各種係数!J39*各種係数!$M$5</f>
        <v>0</v>
      </c>
      <c r="AF40" s="35">
        <f>+T40*各種係数!J39*各種係数!$M$5</f>
        <v>0</v>
      </c>
      <c r="AG40" s="71">
        <f t="shared" si="4"/>
        <v>0</v>
      </c>
    </row>
    <row r="41" spans="1:33">
      <c r="A41" s="253">
        <v>263</v>
      </c>
      <c r="B41" s="291" t="s">
        <v>253</v>
      </c>
      <c r="C41" s="35">
        <f>価格変換!T42</f>
        <v>0</v>
      </c>
      <c r="D41" s="71">
        <f>+$C41*各種係数!D40</f>
        <v>0</v>
      </c>
      <c r="E41" s="71">
        <f>+$D41*各種係数!E40</f>
        <v>0</v>
      </c>
      <c r="F41" s="35">
        <f>+$D41*各種係数!F40</f>
        <v>0</v>
      </c>
      <c r="G41" s="71">
        <f>+$D41*各種係数!G40</f>
        <v>0</v>
      </c>
      <c r="H41" s="71">
        <v>0</v>
      </c>
      <c r="I41" s="35">
        <f>+H41*各種係数!D40</f>
        <v>0</v>
      </c>
      <c r="J41" s="71">
        <f>+H41*各種係数!C40</f>
        <v>0</v>
      </c>
      <c r="K41" s="35">
        <v>0</v>
      </c>
      <c r="L41" s="71">
        <f>+K41*各種係数!E40</f>
        <v>0</v>
      </c>
      <c r="M41" s="35">
        <f>+K41*各種係数!F40</f>
        <v>0</v>
      </c>
      <c r="N41" s="71">
        <f>+K41*各種係数!G40</f>
        <v>0</v>
      </c>
      <c r="O41" s="287"/>
      <c r="P41" s="35"/>
      <c r="Q41" s="71">
        <f>$P$109*各種係数!H40</f>
        <v>0</v>
      </c>
      <c r="R41" s="35">
        <f>+Q41*各種係数!D40</f>
        <v>0</v>
      </c>
      <c r="S41" s="71">
        <f>+Q41*各種係数!C40</f>
        <v>0</v>
      </c>
      <c r="T41" s="35">
        <v>0</v>
      </c>
      <c r="U41" s="71">
        <f>+T41*各種係数!E40</f>
        <v>0</v>
      </c>
      <c r="V41" s="35">
        <f>+T41*各種係数!G40</f>
        <v>0</v>
      </c>
      <c r="W41" s="71">
        <f t="shared" si="5"/>
        <v>0</v>
      </c>
      <c r="X41" s="35">
        <f t="shared" si="6"/>
        <v>0</v>
      </c>
      <c r="Y41" s="71">
        <f t="shared" si="7"/>
        <v>0</v>
      </c>
      <c r="Z41" s="35">
        <f>+D41*各種係数!I40*各種係数!$M$5</f>
        <v>0</v>
      </c>
      <c r="AA41" s="71">
        <f>+K41*各種係数!I40*各種係数!$M$5</f>
        <v>0</v>
      </c>
      <c r="AB41" s="35">
        <f>+T41*各種係数!I40*各種係数!$M$5</f>
        <v>0</v>
      </c>
      <c r="AC41" s="71">
        <f t="shared" si="3"/>
        <v>0</v>
      </c>
      <c r="AD41" s="35">
        <f>+D41*各種係数!J40*各種係数!$M$5</f>
        <v>0</v>
      </c>
      <c r="AE41" s="71">
        <f>+K41*各種係数!J40*各種係数!$M$5</f>
        <v>0</v>
      </c>
      <c r="AF41" s="35">
        <f>+T41*各種係数!J40*各種係数!$M$5</f>
        <v>0</v>
      </c>
      <c r="AG41" s="71">
        <f t="shared" si="4"/>
        <v>0</v>
      </c>
    </row>
    <row r="42" spans="1:33">
      <c r="A42" s="253">
        <v>269</v>
      </c>
      <c r="B42" s="291" t="s">
        <v>254</v>
      </c>
      <c r="C42" s="35">
        <f>価格変換!T43</f>
        <v>0</v>
      </c>
      <c r="D42" s="71">
        <f>+$C42*各種係数!D41</f>
        <v>0</v>
      </c>
      <c r="E42" s="71">
        <f>+$D42*各種係数!E41</f>
        <v>0</v>
      </c>
      <c r="F42" s="35">
        <f>+$D42*各種係数!F41</f>
        <v>0</v>
      </c>
      <c r="G42" s="71">
        <f>+$D42*各種係数!G41</f>
        <v>0</v>
      </c>
      <c r="H42" s="71">
        <v>0</v>
      </c>
      <c r="I42" s="35">
        <f>+H42*各種係数!D41</f>
        <v>0</v>
      </c>
      <c r="J42" s="71">
        <f>+H42*各種係数!C41</f>
        <v>0</v>
      </c>
      <c r="K42" s="35">
        <v>0</v>
      </c>
      <c r="L42" s="71">
        <f>+K42*各種係数!E41</f>
        <v>0</v>
      </c>
      <c r="M42" s="35">
        <f>+K42*各種係数!F41</f>
        <v>0</v>
      </c>
      <c r="N42" s="71">
        <f>+K42*各種係数!G41</f>
        <v>0</v>
      </c>
      <c r="O42" s="71"/>
      <c r="P42" s="35"/>
      <c r="Q42" s="71">
        <f>$P$109*各種係数!H41</f>
        <v>0</v>
      </c>
      <c r="R42" s="35">
        <f>+Q42*各種係数!D41</f>
        <v>0</v>
      </c>
      <c r="S42" s="71">
        <f>+Q42*各種係数!C41</f>
        <v>0</v>
      </c>
      <c r="T42" s="35">
        <v>0</v>
      </c>
      <c r="U42" s="71">
        <f>+T42*各種係数!E41</f>
        <v>0</v>
      </c>
      <c r="V42" s="35">
        <f>+T42*各種係数!G41</f>
        <v>0</v>
      </c>
      <c r="W42" s="71">
        <f t="shared" si="5"/>
        <v>0</v>
      </c>
      <c r="X42" s="35">
        <f t="shared" si="6"/>
        <v>0</v>
      </c>
      <c r="Y42" s="71">
        <f t="shared" si="7"/>
        <v>0</v>
      </c>
      <c r="Z42" s="35">
        <f>+D42*各種係数!I41*各種係数!$M$5</f>
        <v>0</v>
      </c>
      <c r="AA42" s="71">
        <f>+K42*各種係数!I41*各種係数!$M$5</f>
        <v>0</v>
      </c>
      <c r="AB42" s="35">
        <f>+T42*各種係数!I41*各種係数!$M$5</f>
        <v>0</v>
      </c>
      <c r="AC42" s="71">
        <f t="shared" si="3"/>
        <v>0</v>
      </c>
      <c r="AD42" s="35">
        <f>+D42*各種係数!J41*各種係数!$M$5</f>
        <v>0</v>
      </c>
      <c r="AE42" s="71">
        <f>+K42*各種係数!J41*各種係数!$M$5</f>
        <v>0</v>
      </c>
      <c r="AF42" s="35">
        <f>+T42*各種係数!J41*各種係数!$M$5</f>
        <v>0</v>
      </c>
      <c r="AG42" s="71">
        <f t="shared" si="4"/>
        <v>0</v>
      </c>
    </row>
    <row r="43" spans="1:33">
      <c r="A43" s="253">
        <v>271</v>
      </c>
      <c r="B43" s="291" t="s">
        <v>255</v>
      </c>
      <c r="C43" s="35">
        <f>価格変換!T44</f>
        <v>0</v>
      </c>
      <c r="D43" s="71">
        <f>+$C43*各種係数!D42</f>
        <v>0</v>
      </c>
      <c r="E43" s="71">
        <f>+$D43*各種係数!E42</f>
        <v>0</v>
      </c>
      <c r="F43" s="35">
        <f>+$D43*各種係数!F42</f>
        <v>0</v>
      </c>
      <c r="G43" s="71">
        <f>+$D43*各種係数!G42</f>
        <v>0</v>
      </c>
      <c r="H43" s="71">
        <v>0</v>
      </c>
      <c r="I43" s="35">
        <f>+H43*各種係数!D42</f>
        <v>0</v>
      </c>
      <c r="J43" s="71">
        <f>+H43*各種係数!C42</f>
        <v>0</v>
      </c>
      <c r="K43" s="35">
        <v>0</v>
      </c>
      <c r="L43" s="71">
        <f>+K43*各種係数!E42</f>
        <v>0</v>
      </c>
      <c r="M43" s="35">
        <f>+K43*各種係数!F42</f>
        <v>0</v>
      </c>
      <c r="N43" s="71">
        <f>+K43*各種係数!G42</f>
        <v>0</v>
      </c>
      <c r="O43" s="71"/>
      <c r="P43" s="35"/>
      <c r="Q43" s="71">
        <f>$P$109*各種係数!H42</f>
        <v>0</v>
      </c>
      <c r="R43" s="35">
        <f>+Q43*各種係数!D42</f>
        <v>0</v>
      </c>
      <c r="S43" s="71">
        <f>+Q43*各種係数!C42</f>
        <v>0</v>
      </c>
      <c r="T43" s="35">
        <v>0</v>
      </c>
      <c r="U43" s="71">
        <f>+T43*各種係数!E42</f>
        <v>0</v>
      </c>
      <c r="V43" s="35">
        <f>+T43*各種係数!G42</f>
        <v>0</v>
      </c>
      <c r="W43" s="71">
        <f t="shared" si="5"/>
        <v>0</v>
      </c>
      <c r="X43" s="35">
        <f t="shared" si="6"/>
        <v>0</v>
      </c>
      <c r="Y43" s="71">
        <f t="shared" si="7"/>
        <v>0</v>
      </c>
      <c r="Z43" s="35">
        <f>+D43*各種係数!I42*各種係数!$M$5</f>
        <v>0</v>
      </c>
      <c r="AA43" s="71">
        <f>+K43*各種係数!I42*各種係数!$M$5</f>
        <v>0</v>
      </c>
      <c r="AB43" s="35">
        <f>+T43*各種係数!I42*各種係数!$M$5</f>
        <v>0</v>
      </c>
      <c r="AC43" s="71">
        <f t="shared" si="3"/>
        <v>0</v>
      </c>
      <c r="AD43" s="35">
        <f>+D43*各種係数!J42*各種係数!$M$5</f>
        <v>0</v>
      </c>
      <c r="AE43" s="71">
        <f>+K43*各種係数!J42*各種係数!$M$5</f>
        <v>0</v>
      </c>
      <c r="AF43" s="35">
        <f>+T43*各種係数!J42*各種係数!$M$5</f>
        <v>0</v>
      </c>
      <c r="AG43" s="71">
        <f t="shared" si="4"/>
        <v>0</v>
      </c>
    </row>
    <row r="44" spans="1:33">
      <c r="A44" s="253">
        <v>272</v>
      </c>
      <c r="B44" s="291" t="s">
        <v>256</v>
      </c>
      <c r="C44" s="35">
        <f>価格変換!T45</f>
        <v>0</v>
      </c>
      <c r="D44" s="71">
        <f>+$C44*各種係数!D43</f>
        <v>0</v>
      </c>
      <c r="E44" s="71">
        <f>+$D44*各種係数!E43</f>
        <v>0</v>
      </c>
      <c r="F44" s="35">
        <f>+$D44*各種係数!F43</f>
        <v>0</v>
      </c>
      <c r="G44" s="71">
        <f>+$D44*各種係数!G43</f>
        <v>0</v>
      </c>
      <c r="H44" s="71">
        <v>0</v>
      </c>
      <c r="I44" s="35">
        <f>+H44*各種係数!D43</f>
        <v>0</v>
      </c>
      <c r="J44" s="71">
        <f>+H44*各種係数!C43</f>
        <v>0</v>
      </c>
      <c r="K44" s="35">
        <v>0</v>
      </c>
      <c r="L44" s="71">
        <f>+K44*各種係数!E43</f>
        <v>0</v>
      </c>
      <c r="M44" s="35">
        <f>+K44*各種係数!F43</f>
        <v>0</v>
      </c>
      <c r="N44" s="71">
        <f>+K44*各種係数!G43</f>
        <v>0</v>
      </c>
      <c r="O44" s="71"/>
      <c r="P44" s="35"/>
      <c r="Q44" s="71">
        <f>$P$109*各種係数!H43</f>
        <v>0</v>
      </c>
      <c r="R44" s="35">
        <f>+Q44*各種係数!D43</f>
        <v>0</v>
      </c>
      <c r="S44" s="71">
        <f>+Q44*各種係数!C43</f>
        <v>0</v>
      </c>
      <c r="T44" s="35">
        <v>0</v>
      </c>
      <c r="U44" s="71">
        <f>+T44*各種係数!E43</f>
        <v>0</v>
      </c>
      <c r="V44" s="35">
        <f>+T44*各種係数!G43</f>
        <v>0</v>
      </c>
      <c r="W44" s="71">
        <f t="shared" si="5"/>
        <v>0</v>
      </c>
      <c r="X44" s="35">
        <f t="shared" si="6"/>
        <v>0</v>
      </c>
      <c r="Y44" s="71">
        <f t="shared" si="7"/>
        <v>0</v>
      </c>
      <c r="Z44" s="35">
        <f>+D44*各種係数!I43*各種係数!$M$5</f>
        <v>0</v>
      </c>
      <c r="AA44" s="71">
        <f>+K44*各種係数!I43*各種係数!$M$5</f>
        <v>0</v>
      </c>
      <c r="AB44" s="35">
        <f>+T44*各種係数!I43*各種係数!$M$5</f>
        <v>0</v>
      </c>
      <c r="AC44" s="71">
        <f t="shared" si="3"/>
        <v>0</v>
      </c>
      <c r="AD44" s="35">
        <f>+D44*各種係数!J43*各種係数!$M$5</f>
        <v>0</v>
      </c>
      <c r="AE44" s="71">
        <f>+K44*各種係数!J43*各種係数!$M$5</f>
        <v>0</v>
      </c>
      <c r="AF44" s="35">
        <f>+T44*各種係数!J43*各種係数!$M$5</f>
        <v>0</v>
      </c>
      <c r="AG44" s="71">
        <f t="shared" si="4"/>
        <v>0</v>
      </c>
    </row>
    <row r="45" spans="1:33">
      <c r="A45" s="297">
        <v>281</v>
      </c>
      <c r="B45" s="265" t="s">
        <v>257</v>
      </c>
      <c r="C45" s="36">
        <f>価格変換!T46</f>
        <v>0</v>
      </c>
      <c r="D45" s="72">
        <f>+$C45*各種係数!D44</f>
        <v>0</v>
      </c>
      <c r="E45" s="72">
        <f>+$D45*各種係数!E44</f>
        <v>0</v>
      </c>
      <c r="F45" s="36">
        <f>+$D45*各種係数!F44</f>
        <v>0</v>
      </c>
      <c r="G45" s="72">
        <f>+$D45*各種係数!G44</f>
        <v>0</v>
      </c>
      <c r="H45" s="72">
        <v>0</v>
      </c>
      <c r="I45" s="36">
        <f>+H45*各種係数!D44</f>
        <v>0</v>
      </c>
      <c r="J45" s="72">
        <f>+H45*各種係数!C44</f>
        <v>0</v>
      </c>
      <c r="K45" s="36">
        <v>0</v>
      </c>
      <c r="L45" s="72">
        <f>+K45*各種係数!E44</f>
        <v>0</v>
      </c>
      <c r="M45" s="36">
        <f>+K45*各種係数!F44</f>
        <v>0</v>
      </c>
      <c r="N45" s="72">
        <f>+K45*各種係数!G44</f>
        <v>0</v>
      </c>
      <c r="O45" s="72"/>
      <c r="P45" s="36"/>
      <c r="Q45" s="72">
        <f>$P$109*各種係数!H44</f>
        <v>0</v>
      </c>
      <c r="R45" s="36">
        <f>+Q45*各種係数!D44</f>
        <v>0</v>
      </c>
      <c r="S45" s="72">
        <f>+Q45*各種係数!C44</f>
        <v>0</v>
      </c>
      <c r="T45" s="36">
        <v>0</v>
      </c>
      <c r="U45" s="72">
        <f>+T45*各種係数!E44</f>
        <v>0</v>
      </c>
      <c r="V45" s="36">
        <f>+T45*各種係数!G44</f>
        <v>0</v>
      </c>
      <c r="W45" s="72">
        <f t="shared" si="5"/>
        <v>0</v>
      </c>
      <c r="X45" s="36">
        <f t="shared" si="6"/>
        <v>0</v>
      </c>
      <c r="Y45" s="72">
        <f t="shared" si="7"/>
        <v>0</v>
      </c>
      <c r="Z45" s="36">
        <f>+D45*各種係数!I44*各種係数!$M$5</f>
        <v>0</v>
      </c>
      <c r="AA45" s="72">
        <f>+K45*各種係数!I44*各種係数!$M$5</f>
        <v>0</v>
      </c>
      <c r="AB45" s="36">
        <f>+T45*各種係数!I44*各種係数!$M$5</f>
        <v>0</v>
      </c>
      <c r="AC45" s="72">
        <f t="shared" si="3"/>
        <v>0</v>
      </c>
      <c r="AD45" s="36">
        <f>+D45*各種係数!J44*各種係数!$M$5</f>
        <v>0</v>
      </c>
      <c r="AE45" s="72">
        <f>+K45*各種係数!J44*各種係数!$M$5</f>
        <v>0</v>
      </c>
      <c r="AF45" s="36">
        <f>+T45*各種係数!J44*各種係数!$M$5</f>
        <v>0</v>
      </c>
      <c r="AG45" s="72">
        <f t="shared" si="4"/>
        <v>0</v>
      </c>
    </row>
    <row r="46" spans="1:33">
      <c r="A46" s="253">
        <v>289</v>
      </c>
      <c r="B46" s="291" t="s">
        <v>258</v>
      </c>
      <c r="C46" s="35">
        <f>価格変換!T47</f>
        <v>0</v>
      </c>
      <c r="D46" s="71">
        <f>+$C46*各種係数!D45</f>
        <v>0</v>
      </c>
      <c r="E46" s="71">
        <f>+$D46*各種係数!E45</f>
        <v>0</v>
      </c>
      <c r="F46" s="35">
        <f>+$D46*各種係数!F45</f>
        <v>0</v>
      </c>
      <c r="G46" s="71">
        <f>+$D46*各種係数!G45</f>
        <v>0</v>
      </c>
      <c r="H46" s="71">
        <v>0</v>
      </c>
      <c r="I46" s="35">
        <f>+H46*各種係数!D45</f>
        <v>0</v>
      </c>
      <c r="J46" s="71">
        <f>+H46*各種係数!C45</f>
        <v>0</v>
      </c>
      <c r="K46" s="35">
        <v>0</v>
      </c>
      <c r="L46" s="71">
        <f>+K46*各種係数!E45</f>
        <v>0</v>
      </c>
      <c r="M46" s="35">
        <f>+K46*各種係数!F45</f>
        <v>0</v>
      </c>
      <c r="N46" s="71">
        <f>+K46*各種係数!G45</f>
        <v>0</v>
      </c>
      <c r="O46" s="71"/>
      <c r="P46" s="35"/>
      <c r="Q46" s="71">
        <f>$P$109*各種係数!H45</f>
        <v>0</v>
      </c>
      <c r="R46" s="35">
        <f>+Q46*各種係数!D45</f>
        <v>0</v>
      </c>
      <c r="S46" s="71">
        <f>+Q46*各種係数!C45</f>
        <v>0</v>
      </c>
      <c r="T46" s="35">
        <v>0</v>
      </c>
      <c r="U46" s="71">
        <f>+T46*各種係数!E45</f>
        <v>0</v>
      </c>
      <c r="V46" s="35">
        <f>+T46*各種係数!G45</f>
        <v>0</v>
      </c>
      <c r="W46" s="71">
        <f t="shared" si="5"/>
        <v>0</v>
      </c>
      <c r="X46" s="35">
        <f t="shared" si="6"/>
        <v>0</v>
      </c>
      <c r="Y46" s="71">
        <f t="shared" si="7"/>
        <v>0</v>
      </c>
      <c r="Z46" s="35">
        <f>+D46*各種係数!I45*各種係数!$M$5</f>
        <v>0</v>
      </c>
      <c r="AA46" s="71">
        <f>+K46*各種係数!I45*各種係数!$M$5</f>
        <v>0</v>
      </c>
      <c r="AB46" s="35">
        <f>+T46*各種係数!I45*各種係数!$M$5</f>
        <v>0</v>
      </c>
      <c r="AC46" s="71">
        <f t="shared" si="3"/>
        <v>0</v>
      </c>
      <c r="AD46" s="35">
        <f>+D46*各種係数!J45*各種係数!$M$5</f>
        <v>0</v>
      </c>
      <c r="AE46" s="71">
        <f>+K46*各種係数!J45*各種係数!$M$5</f>
        <v>0</v>
      </c>
      <c r="AF46" s="35">
        <f>+T46*各種係数!J45*各種係数!$M$5</f>
        <v>0</v>
      </c>
      <c r="AG46" s="71">
        <f t="shared" si="4"/>
        <v>0</v>
      </c>
    </row>
    <row r="47" spans="1:33">
      <c r="A47" s="253">
        <v>291</v>
      </c>
      <c r="B47" s="291" t="s">
        <v>259</v>
      </c>
      <c r="C47" s="35">
        <f>価格変換!T48</f>
        <v>0</v>
      </c>
      <c r="D47" s="71">
        <f>+$C47*各種係数!D46</f>
        <v>0</v>
      </c>
      <c r="E47" s="71">
        <f>+$D47*各種係数!E46</f>
        <v>0</v>
      </c>
      <c r="F47" s="35">
        <f>+$D47*各種係数!F46</f>
        <v>0</v>
      </c>
      <c r="G47" s="71">
        <f>+$D47*各種係数!G46</f>
        <v>0</v>
      </c>
      <c r="H47" s="71">
        <v>0</v>
      </c>
      <c r="I47" s="35">
        <f>+H47*各種係数!D46</f>
        <v>0</v>
      </c>
      <c r="J47" s="71">
        <f>+H47*各種係数!C46</f>
        <v>0</v>
      </c>
      <c r="K47" s="35">
        <v>0</v>
      </c>
      <c r="L47" s="71">
        <f>+K47*各種係数!E46</f>
        <v>0</v>
      </c>
      <c r="M47" s="35">
        <f>+K47*各種係数!F46</f>
        <v>0</v>
      </c>
      <c r="N47" s="71">
        <f>+K47*各種係数!G46</f>
        <v>0</v>
      </c>
      <c r="O47" s="71"/>
      <c r="P47" s="35"/>
      <c r="Q47" s="71">
        <f>$P$109*各種係数!H46</f>
        <v>0</v>
      </c>
      <c r="R47" s="35">
        <f>+Q47*各種係数!D46</f>
        <v>0</v>
      </c>
      <c r="S47" s="71">
        <f>+Q47*各種係数!C46</f>
        <v>0</v>
      </c>
      <c r="T47" s="35">
        <v>0</v>
      </c>
      <c r="U47" s="71">
        <f>+T47*各種係数!E46</f>
        <v>0</v>
      </c>
      <c r="V47" s="35">
        <f>+T47*各種係数!G46</f>
        <v>0</v>
      </c>
      <c r="W47" s="71">
        <f t="shared" si="5"/>
        <v>0</v>
      </c>
      <c r="X47" s="35">
        <f t="shared" si="6"/>
        <v>0</v>
      </c>
      <c r="Y47" s="71">
        <f t="shared" si="7"/>
        <v>0</v>
      </c>
      <c r="Z47" s="35">
        <f>+D47*各種係数!I46*各種係数!$M$5</f>
        <v>0</v>
      </c>
      <c r="AA47" s="71">
        <f>+K47*各種係数!I46*各種係数!$M$5</f>
        <v>0</v>
      </c>
      <c r="AB47" s="35">
        <f>+T47*各種係数!I46*各種係数!$M$5</f>
        <v>0</v>
      </c>
      <c r="AC47" s="71">
        <f t="shared" si="3"/>
        <v>0</v>
      </c>
      <c r="AD47" s="35">
        <f>+D47*各種係数!J46*各種係数!$M$5</f>
        <v>0</v>
      </c>
      <c r="AE47" s="71">
        <f>+K47*各種係数!J46*各種係数!$M$5</f>
        <v>0</v>
      </c>
      <c r="AF47" s="35">
        <f>+T47*各種係数!J46*各種係数!$M$5</f>
        <v>0</v>
      </c>
      <c r="AG47" s="71">
        <f t="shared" si="4"/>
        <v>0</v>
      </c>
    </row>
    <row r="48" spans="1:33">
      <c r="A48" s="253">
        <v>301</v>
      </c>
      <c r="B48" s="291" t="s">
        <v>260</v>
      </c>
      <c r="C48" s="35">
        <f>価格変換!T49</f>
        <v>0</v>
      </c>
      <c r="D48" s="71">
        <f>+$C48*各種係数!D47</f>
        <v>0</v>
      </c>
      <c r="E48" s="71">
        <f>+$D48*各種係数!E47</f>
        <v>0</v>
      </c>
      <c r="F48" s="35">
        <f>+$D48*各種係数!F47</f>
        <v>0</v>
      </c>
      <c r="G48" s="71">
        <f>+$D48*各種係数!G47</f>
        <v>0</v>
      </c>
      <c r="H48" s="71">
        <v>0</v>
      </c>
      <c r="I48" s="35">
        <f>+H48*各種係数!D47</f>
        <v>0</v>
      </c>
      <c r="J48" s="71">
        <f>+H48*各種係数!C47</f>
        <v>0</v>
      </c>
      <c r="K48" s="35">
        <v>0</v>
      </c>
      <c r="L48" s="71">
        <f>+K48*各種係数!E47</f>
        <v>0</v>
      </c>
      <c r="M48" s="35">
        <f>+K48*各種係数!F47</f>
        <v>0</v>
      </c>
      <c r="N48" s="71">
        <f>+K48*各種係数!G47</f>
        <v>0</v>
      </c>
      <c r="O48" s="71"/>
      <c r="P48" s="35"/>
      <c r="Q48" s="71">
        <f>$P$109*各種係数!H47</f>
        <v>0</v>
      </c>
      <c r="R48" s="35">
        <f>+Q48*各種係数!D47</f>
        <v>0</v>
      </c>
      <c r="S48" s="71">
        <f>+Q48*各種係数!C47</f>
        <v>0</v>
      </c>
      <c r="T48" s="35">
        <v>0</v>
      </c>
      <c r="U48" s="71">
        <f>+T48*各種係数!E47</f>
        <v>0</v>
      </c>
      <c r="V48" s="35">
        <f>+T48*各種係数!G47</f>
        <v>0</v>
      </c>
      <c r="W48" s="71">
        <f t="shared" si="5"/>
        <v>0</v>
      </c>
      <c r="X48" s="35">
        <f t="shared" si="6"/>
        <v>0</v>
      </c>
      <c r="Y48" s="71">
        <f t="shared" si="7"/>
        <v>0</v>
      </c>
      <c r="Z48" s="35">
        <f>+D48*各種係数!I47*各種係数!$M$5</f>
        <v>0</v>
      </c>
      <c r="AA48" s="71">
        <f>+K48*各種係数!I47*各種係数!$M$5</f>
        <v>0</v>
      </c>
      <c r="AB48" s="35">
        <f>+T48*各種係数!I47*各種係数!$M$5</f>
        <v>0</v>
      </c>
      <c r="AC48" s="71">
        <f t="shared" si="3"/>
        <v>0</v>
      </c>
      <c r="AD48" s="35">
        <f>+D48*各種係数!J47*各種係数!$M$5</f>
        <v>0</v>
      </c>
      <c r="AE48" s="71">
        <f>+K48*各種係数!J47*各種係数!$M$5</f>
        <v>0</v>
      </c>
      <c r="AF48" s="35">
        <f>+T48*各種係数!J47*各種係数!$M$5</f>
        <v>0</v>
      </c>
      <c r="AG48" s="71">
        <f t="shared" si="4"/>
        <v>0</v>
      </c>
    </row>
    <row r="49" spans="1:33">
      <c r="A49" s="254">
        <v>311</v>
      </c>
      <c r="B49" s="264" t="s">
        <v>261</v>
      </c>
      <c r="C49" s="37">
        <f>価格変換!T50</f>
        <v>0</v>
      </c>
      <c r="D49" s="73">
        <f>+$C49*各種係数!D48</f>
        <v>0</v>
      </c>
      <c r="E49" s="73">
        <f>+$D49*各種係数!E48</f>
        <v>0</v>
      </c>
      <c r="F49" s="37">
        <f>+$D49*各種係数!F48</f>
        <v>0</v>
      </c>
      <c r="G49" s="73">
        <f>+$D49*各種係数!G48</f>
        <v>0</v>
      </c>
      <c r="H49" s="73">
        <v>0</v>
      </c>
      <c r="I49" s="37">
        <f>+H49*各種係数!D48</f>
        <v>0</v>
      </c>
      <c r="J49" s="73">
        <f>+H49*各種係数!C48</f>
        <v>0</v>
      </c>
      <c r="K49" s="37">
        <v>0</v>
      </c>
      <c r="L49" s="73">
        <f>+K49*各種係数!E48</f>
        <v>0</v>
      </c>
      <c r="M49" s="37">
        <f>+K49*各種係数!F48</f>
        <v>0</v>
      </c>
      <c r="N49" s="73">
        <f>+K49*各種係数!G48</f>
        <v>0</v>
      </c>
      <c r="O49" s="73"/>
      <c r="P49" s="37"/>
      <c r="Q49" s="73">
        <f>$P$109*各種係数!H48</f>
        <v>0</v>
      </c>
      <c r="R49" s="37">
        <f>+Q49*各種係数!D48</f>
        <v>0</v>
      </c>
      <c r="S49" s="73">
        <f>+Q49*各種係数!C48</f>
        <v>0</v>
      </c>
      <c r="T49" s="37">
        <v>0</v>
      </c>
      <c r="U49" s="73">
        <f>+T49*各種係数!E48</f>
        <v>0</v>
      </c>
      <c r="V49" s="37">
        <f>+T49*各種係数!G48</f>
        <v>0</v>
      </c>
      <c r="W49" s="73">
        <f t="shared" si="5"/>
        <v>0</v>
      </c>
      <c r="X49" s="37">
        <f t="shared" si="6"/>
        <v>0</v>
      </c>
      <c r="Y49" s="73">
        <f t="shared" si="7"/>
        <v>0</v>
      </c>
      <c r="Z49" s="37">
        <f>+D49*各種係数!I48*各種係数!$M$5</f>
        <v>0</v>
      </c>
      <c r="AA49" s="73">
        <f>+K49*各種係数!I48*各種係数!$M$5</f>
        <v>0</v>
      </c>
      <c r="AB49" s="37">
        <f>+T49*各種係数!I48*各種係数!$M$5</f>
        <v>0</v>
      </c>
      <c r="AC49" s="73">
        <f t="shared" si="3"/>
        <v>0</v>
      </c>
      <c r="AD49" s="37">
        <f>+D49*各種係数!J48*各種係数!$M$5</f>
        <v>0</v>
      </c>
      <c r="AE49" s="73">
        <f>+K49*各種係数!J48*各種係数!$M$5</f>
        <v>0</v>
      </c>
      <c r="AF49" s="37">
        <f>+T49*各種係数!J48*各種係数!$M$5</f>
        <v>0</v>
      </c>
      <c r="AG49" s="73">
        <f t="shared" si="4"/>
        <v>0</v>
      </c>
    </row>
    <row r="50" spans="1:33">
      <c r="A50" s="253">
        <v>321</v>
      </c>
      <c r="B50" s="291" t="s">
        <v>262</v>
      </c>
      <c r="C50" s="35">
        <f>価格変換!T51</f>
        <v>0</v>
      </c>
      <c r="D50" s="71">
        <f>+$C50*各種係数!D49</f>
        <v>0</v>
      </c>
      <c r="E50" s="71">
        <f>+$D50*各種係数!E49</f>
        <v>0</v>
      </c>
      <c r="F50" s="35">
        <f>+$D50*各種係数!F49</f>
        <v>0</v>
      </c>
      <c r="G50" s="71">
        <f>+$D50*各種係数!G49</f>
        <v>0</v>
      </c>
      <c r="H50" s="71">
        <v>0</v>
      </c>
      <c r="I50" s="35">
        <f>+H50*各種係数!D49</f>
        <v>0</v>
      </c>
      <c r="J50" s="71">
        <f>+H50*各種係数!C49</f>
        <v>0</v>
      </c>
      <c r="K50" s="35">
        <v>0</v>
      </c>
      <c r="L50" s="71">
        <f>+K50*各種係数!E49</f>
        <v>0</v>
      </c>
      <c r="M50" s="35">
        <f>+K50*各種係数!F49</f>
        <v>0</v>
      </c>
      <c r="N50" s="71">
        <f>+K50*各種係数!G49</f>
        <v>0</v>
      </c>
      <c r="O50" s="71"/>
      <c r="P50" s="35"/>
      <c r="Q50" s="71">
        <f>$P$109*各種係数!H49</f>
        <v>0</v>
      </c>
      <c r="R50" s="35">
        <f>+Q50*各種係数!D49</f>
        <v>0</v>
      </c>
      <c r="S50" s="71">
        <f>+Q50*各種係数!C49</f>
        <v>0</v>
      </c>
      <c r="T50" s="35">
        <v>0</v>
      </c>
      <c r="U50" s="71">
        <f>+T50*各種係数!E49</f>
        <v>0</v>
      </c>
      <c r="V50" s="35">
        <f>+T50*各種係数!G49</f>
        <v>0</v>
      </c>
      <c r="W50" s="71">
        <f t="shared" si="5"/>
        <v>0</v>
      </c>
      <c r="X50" s="35">
        <f t="shared" si="6"/>
        <v>0</v>
      </c>
      <c r="Y50" s="71">
        <f t="shared" si="7"/>
        <v>0</v>
      </c>
      <c r="Z50" s="35">
        <f>+D50*各種係数!I49*各種係数!$M$5</f>
        <v>0</v>
      </c>
      <c r="AA50" s="71">
        <f>+K50*各種係数!I49*各種係数!$M$5</f>
        <v>0</v>
      </c>
      <c r="AB50" s="35">
        <f>+T50*各種係数!I49*各種係数!$M$5</f>
        <v>0</v>
      </c>
      <c r="AC50" s="71">
        <f t="shared" si="3"/>
        <v>0</v>
      </c>
      <c r="AD50" s="35">
        <f>+D50*各種係数!J49*各種係数!$M$5</f>
        <v>0</v>
      </c>
      <c r="AE50" s="71">
        <f>+K50*各種係数!J49*各種係数!$M$5</f>
        <v>0</v>
      </c>
      <c r="AF50" s="35">
        <f>+T50*各種係数!J49*各種係数!$M$5</f>
        <v>0</v>
      </c>
      <c r="AG50" s="71">
        <f t="shared" si="4"/>
        <v>0</v>
      </c>
    </row>
    <row r="51" spans="1:33">
      <c r="A51" s="253">
        <v>329</v>
      </c>
      <c r="B51" s="291" t="s">
        <v>263</v>
      </c>
      <c r="C51" s="35">
        <f>価格変換!T52</f>
        <v>0</v>
      </c>
      <c r="D51" s="71">
        <f>+$C51*各種係数!D50</f>
        <v>0</v>
      </c>
      <c r="E51" s="71">
        <f>+$D51*各種係数!E50</f>
        <v>0</v>
      </c>
      <c r="F51" s="35">
        <f>+$D51*各種係数!F50</f>
        <v>0</v>
      </c>
      <c r="G51" s="71">
        <f>+$D51*各種係数!G50</f>
        <v>0</v>
      </c>
      <c r="H51" s="71">
        <v>0</v>
      </c>
      <c r="I51" s="35">
        <f>+H51*各種係数!D50</f>
        <v>0</v>
      </c>
      <c r="J51" s="71">
        <f>+H51*各種係数!C50</f>
        <v>0</v>
      </c>
      <c r="K51" s="35">
        <v>0</v>
      </c>
      <c r="L51" s="71">
        <f>+K51*各種係数!E50</f>
        <v>0</v>
      </c>
      <c r="M51" s="35">
        <f>+K51*各種係数!F50</f>
        <v>0</v>
      </c>
      <c r="N51" s="71">
        <f>+K51*各種係数!G50</f>
        <v>0</v>
      </c>
      <c r="O51" s="71"/>
      <c r="P51" s="35"/>
      <c r="Q51" s="71">
        <f>$P$109*各種係数!H50</f>
        <v>0</v>
      </c>
      <c r="R51" s="35">
        <f>+Q51*各種係数!D50</f>
        <v>0</v>
      </c>
      <c r="S51" s="71">
        <f>+Q51*各種係数!C50</f>
        <v>0</v>
      </c>
      <c r="T51" s="35">
        <v>0</v>
      </c>
      <c r="U51" s="71">
        <f>+T51*各種係数!E50</f>
        <v>0</v>
      </c>
      <c r="V51" s="35">
        <f>+T51*各種係数!G50</f>
        <v>0</v>
      </c>
      <c r="W51" s="71">
        <f t="shared" si="5"/>
        <v>0</v>
      </c>
      <c r="X51" s="35">
        <f t="shared" si="6"/>
        <v>0</v>
      </c>
      <c r="Y51" s="71">
        <f t="shared" si="7"/>
        <v>0</v>
      </c>
      <c r="Z51" s="35">
        <f>+D51*各種係数!I50*各種係数!$M$5</f>
        <v>0</v>
      </c>
      <c r="AA51" s="71">
        <f>+K51*各種係数!I50*各種係数!$M$5</f>
        <v>0</v>
      </c>
      <c r="AB51" s="35">
        <f>+T51*各種係数!I50*各種係数!$M$5</f>
        <v>0</v>
      </c>
      <c r="AC51" s="71">
        <f t="shared" si="3"/>
        <v>0</v>
      </c>
      <c r="AD51" s="35">
        <f>+D51*各種係数!J50*各種係数!$M$5</f>
        <v>0</v>
      </c>
      <c r="AE51" s="71">
        <f>+K51*各種係数!J50*各種係数!$M$5</f>
        <v>0</v>
      </c>
      <c r="AF51" s="35">
        <f>+T51*各種係数!J50*各種係数!$M$5</f>
        <v>0</v>
      </c>
      <c r="AG51" s="71">
        <f t="shared" si="4"/>
        <v>0</v>
      </c>
    </row>
    <row r="52" spans="1:33">
      <c r="A52" s="253">
        <v>331</v>
      </c>
      <c r="B52" s="291" t="s">
        <v>264</v>
      </c>
      <c r="C52" s="35">
        <f>価格変換!T53</f>
        <v>0</v>
      </c>
      <c r="D52" s="71">
        <f>+$C52*各種係数!D51</f>
        <v>0</v>
      </c>
      <c r="E52" s="71">
        <f>+$D52*各種係数!E51</f>
        <v>0</v>
      </c>
      <c r="F52" s="35">
        <f>+$D52*各種係数!F51</f>
        <v>0</v>
      </c>
      <c r="G52" s="71">
        <f>+$D52*各種係数!G51</f>
        <v>0</v>
      </c>
      <c r="H52" s="71">
        <v>0</v>
      </c>
      <c r="I52" s="35">
        <f>+H52*各種係数!D51</f>
        <v>0</v>
      </c>
      <c r="J52" s="71">
        <f>+H52*各種係数!C51</f>
        <v>0</v>
      </c>
      <c r="K52" s="35">
        <v>0</v>
      </c>
      <c r="L52" s="71">
        <f>+K52*各種係数!E51</f>
        <v>0</v>
      </c>
      <c r="M52" s="35">
        <f>+K52*各種係数!F51</f>
        <v>0</v>
      </c>
      <c r="N52" s="71">
        <f>+K52*各種係数!G51</f>
        <v>0</v>
      </c>
      <c r="O52" s="71"/>
      <c r="P52" s="35"/>
      <c r="Q52" s="71">
        <f>$P$109*各種係数!H51</f>
        <v>0</v>
      </c>
      <c r="R52" s="35">
        <f>+Q52*各種係数!D51</f>
        <v>0</v>
      </c>
      <c r="S52" s="71">
        <f>+Q52*各種係数!C51</f>
        <v>0</v>
      </c>
      <c r="T52" s="35">
        <v>0</v>
      </c>
      <c r="U52" s="71">
        <f>+T52*各種係数!E51</f>
        <v>0</v>
      </c>
      <c r="V52" s="35">
        <f>+T52*各種係数!G51</f>
        <v>0</v>
      </c>
      <c r="W52" s="71">
        <f t="shared" si="5"/>
        <v>0</v>
      </c>
      <c r="X52" s="35">
        <f t="shared" si="6"/>
        <v>0</v>
      </c>
      <c r="Y52" s="71">
        <f t="shared" si="7"/>
        <v>0</v>
      </c>
      <c r="Z52" s="35">
        <f>+D52*各種係数!I51*各種係数!$M$5</f>
        <v>0</v>
      </c>
      <c r="AA52" s="71">
        <f>+K52*各種係数!I51*各種係数!$M$5</f>
        <v>0</v>
      </c>
      <c r="AB52" s="35">
        <f>+T52*各種係数!I51*各種係数!$M$5</f>
        <v>0</v>
      </c>
      <c r="AC52" s="71">
        <f t="shared" si="3"/>
        <v>0</v>
      </c>
      <c r="AD52" s="35">
        <f>+D52*各種係数!J51*各種係数!$M$5</f>
        <v>0</v>
      </c>
      <c r="AE52" s="71">
        <f>+K52*各種係数!J51*各種係数!$M$5</f>
        <v>0</v>
      </c>
      <c r="AF52" s="35">
        <f>+T52*各種係数!J51*各種係数!$M$5</f>
        <v>0</v>
      </c>
      <c r="AG52" s="71">
        <f t="shared" si="4"/>
        <v>0</v>
      </c>
    </row>
    <row r="53" spans="1:33">
      <c r="A53" s="253">
        <v>332</v>
      </c>
      <c r="B53" s="291" t="s">
        <v>265</v>
      </c>
      <c r="C53" s="35">
        <f>価格変換!T54</f>
        <v>0</v>
      </c>
      <c r="D53" s="71">
        <f>+$C53*各種係数!D52</f>
        <v>0</v>
      </c>
      <c r="E53" s="71">
        <f>+$D53*各種係数!E52</f>
        <v>0</v>
      </c>
      <c r="F53" s="35">
        <f>+$D53*各種係数!F52</f>
        <v>0</v>
      </c>
      <c r="G53" s="71">
        <f>+$D53*各種係数!G52</f>
        <v>0</v>
      </c>
      <c r="H53" s="71">
        <v>0</v>
      </c>
      <c r="I53" s="35">
        <f>+H53*各種係数!D52</f>
        <v>0</v>
      </c>
      <c r="J53" s="71">
        <f>+H53*各種係数!C52</f>
        <v>0</v>
      </c>
      <c r="K53" s="35">
        <v>0</v>
      </c>
      <c r="L53" s="71">
        <f>+K53*各種係数!E52</f>
        <v>0</v>
      </c>
      <c r="M53" s="35">
        <f>+K53*各種係数!F52</f>
        <v>0</v>
      </c>
      <c r="N53" s="71">
        <f>+K53*各種係数!G52</f>
        <v>0</v>
      </c>
      <c r="O53" s="71"/>
      <c r="P53" s="35"/>
      <c r="Q53" s="71">
        <f>$P$109*各種係数!H52</f>
        <v>0</v>
      </c>
      <c r="R53" s="35">
        <f>+Q53*各種係数!D52</f>
        <v>0</v>
      </c>
      <c r="S53" s="71">
        <f>+Q53*各種係数!C52</f>
        <v>0</v>
      </c>
      <c r="T53" s="35">
        <v>0</v>
      </c>
      <c r="U53" s="71">
        <f>+T53*各種係数!E52</f>
        <v>0</v>
      </c>
      <c r="V53" s="35">
        <f>+T53*各種係数!G52</f>
        <v>0</v>
      </c>
      <c r="W53" s="71">
        <f t="shared" si="5"/>
        <v>0</v>
      </c>
      <c r="X53" s="35">
        <f t="shared" si="6"/>
        <v>0</v>
      </c>
      <c r="Y53" s="71">
        <f t="shared" si="7"/>
        <v>0</v>
      </c>
      <c r="Z53" s="35">
        <f>+D53*各種係数!I52*各種係数!$M$5</f>
        <v>0</v>
      </c>
      <c r="AA53" s="71">
        <f>+K53*各種係数!I52*各種係数!$M$5</f>
        <v>0</v>
      </c>
      <c r="AB53" s="35">
        <f>+T53*各種係数!I52*各種係数!$M$5</f>
        <v>0</v>
      </c>
      <c r="AC53" s="71">
        <f t="shared" si="3"/>
        <v>0</v>
      </c>
      <c r="AD53" s="35">
        <f>+D53*各種係数!J52*各種係数!$M$5</f>
        <v>0</v>
      </c>
      <c r="AE53" s="71">
        <f>+K53*各種係数!J52*各種係数!$M$5</f>
        <v>0</v>
      </c>
      <c r="AF53" s="35">
        <f>+T53*各種係数!J52*各種係数!$M$5</f>
        <v>0</v>
      </c>
      <c r="AG53" s="71">
        <f t="shared" si="4"/>
        <v>0</v>
      </c>
    </row>
    <row r="54" spans="1:33">
      <c r="A54" s="253">
        <v>333</v>
      </c>
      <c r="B54" s="291" t="s">
        <v>266</v>
      </c>
      <c r="C54" s="35">
        <f>価格変換!T55</f>
        <v>0</v>
      </c>
      <c r="D54" s="71">
        <f>+$C54*各種係数!D53</f>
        <v>0</v>
      </c>
      <c r="E54" s="71">
        <f>+$D54*各種係数!E53</f>
        <v>0</v>
      </c>
      <c r="F54" s="35">
        <f>+$D54*各種係数!F53</f>
        <v>0</v>
      </c>
      <c r="G54" s="71">
        <f>+$D54*各種係数!G53</f>
        <v>0</v>
      </c>
      <c r="H54" s="71">
        <v>0</v>
      </c>
      <c r="I54" s="35">
        <f>+H54*各種係数!D53</f>
        <v>0</v>
      </c>
      <c r="J54" s="71">
        <f>+H54*各種係数!C53</f>
        <v>0</v>
      </c>
      <c r="K54" s="35">
        <v>0</v>
      </c>
      <c r="L54" s="71">
        <f>+K54*各種係数!E53</f>
        <v>0</v>
      </c>
      <c r="M54" s="35">
        <f>+K54*各種係数!F53</f>
        <v>0</v>
      </c>
      <c r="N54" s="71">
        <f>+K54*各種係数!G53</f>
        <v>0</v>
      </c>
      <c r="O54" s="71"/>
      <c r="P54" s="35"/>
      <c r="Q54" s="71">
        <f>$P$109*各種係数!H53</f>
        <v>0</v>
      </c>
      <c r="R54" s="35">
        <f>+Q54*各種係数!D53</f>
        <v>0</v>
      </c>
      <c r="S54" s="71">
        <f>+Q54*各種係数!C53</f>
        <v>0</v>
      </c>
      <c r="T54" s="35">
        <v>0</v>
      </c>
      <c r="U54" s="71">
        <f>+T54*各種係数!E53</f>
        <v>0</v>
      </c>
      <c r="V54" s="35">
        <f>+T54*各種係数!G53</f>
        <v>0</v>
      </c>
      <c r="W54" s="71">
        <f t="shared" si="5"/>
        <v>0</v>
      </c>
      <c r="X54" s="35">
        <f t="shared" si="6"/>
        <v>0</v>
      </c>
      <c r="Y54" s="71">
        <f t="shared" si="7"/>
        <v>0</v>
      </c>
      <c r="Z54" s="35">
        <f>+D54*各種係数!I53*各種係数!$M$5</f>
        <v>0</v>
      </c>
      <c r="AA54" s="71">
        <f>+K54*各種係数!I53*各種係数!$M$5</f>
        <v>0</v>
      </c>
      <c r="AB54" s="35">
        <f>+T54*各種係数!I53*各種係数!$M$5</f>
        <v>0</v>
      </c>
      <c r="AC54" s="71">
        <f t="shared" si="3"/>
        <v>0</v>
      </c>
      <c r="AD54" s="35">
        <f>+D54*各種係数!J53*各種係数!$M$5</f>
        <v>0</v>
      </c>
      <c r="AE54" s="71">
        <f>+K54*各種係数!J53*各種係数!$M$5</f>
        <v>0</v>
      </c>
      <c r="AF54" s="35">
        <f>+T54*各種係数!J53*各種係数!$M$5</f>
        <v>0</v>
      </c>
      <c r="AG54" s="71">
        <f t="shared" si="4"/>
        <v>0</v>
      </c>
    </row>
    <row r="55" spans="1:33">
      <c r="A55" s="297">
        <v>339</v>
      </c>
      <c r="B55" s="265" t="s">
        <v>267</v>
      </c>
      <c r="C55" s="36">
        <f>価格変換!T56</f>
        <v>0</v>
      </c>
      <c r="D55" s="72">
        <f>+$C55*各種係数!D54</f>
        <v>0</v>
      </c>
      <c r="E55" s="72">
        <f>+$D55*各種係数!E54</f>
        <v>0</v>
      </c>
      <c r="F55" s="36">
        <f>+$D55*各種係数!F54</f>
        <v>0</v>
      </c>
      <c r="G55" s="72">
        <f>+$D55*各種係数!G54</f>
        <v>0</v>
      </c>
      <c r="H55" s="72">
        <v>0</v>
      </c>
      <c r="I55" s="36">
        <f>+H55*各種係数!D54</f>
        <v>0</v>
      </c>
      <c r="J55" s="72">
        <f>+H55*各種係数!C54</f>
        <v>0</v>
      </c>
      <c r="K55" s="36">
        <v>0</v>
      </c>
      <c r="L55" s="72">
        <f>+K55*各種係数!E54</f>
        <v>0</v>
      </c>
      <c r="M55" s="36">
        <f>+K55*各種係数!F54</f>
        <v>0</v>
      </c>
      <c r="N55" s="72">
        <f>+K55*各種係数!G54</f>
        <v>0</v>
      </c>
      <c r="O55" s="72"/>
      <c r="P55" s="36"/>
      <c r="Q55" s="72">
        <f>$P$109*各種係数!H54</f>
        <v>0</v>
      </c>
      <c r="R55" s="36">
        <f>+Q55*各種係数!D54</f>
        <v>0</v>
      </c>
      <c r="S55" s="72">
        <f>+Q55*各種係数!C54</f>
        <v>0</v>
      </c>
      <c r="T55" s="36">
        <v>0</v>
      </c>
      <c r="U55" s="72">
        <f>+T55*各種係数!E54</f>
        <v>0</v>
      </c>
      <c r="V55" s="36">
        <f>+T55*各種係数!G54</f>
        <v>0</v>
      </c>
      <c r="W55" s="72">
        <f t="shared" si="5"/>
        <v>0</v>
      </c>
      <c r="X55" s="36">
        <f t="shared" si="6"/>
        <v>0</v>
      </c>
      <c r="Y55" s="72">
        <f t="shared" si="7"/>
        <v>0</v>
      </c>
      <c r="Z55" s="36">
        <f>+D55*各種係数!I54*各種係数!$M$5</f>
        <v>0</v>
      </c>
      <c r="AA55" s="72">
        <f>+K55*各種係数!I54*各種係数!$M$5</f>
        <v>0</v>
      </c>
      <c r="AB55" s="36">
        <f>+T55*各種係数!I54*各種係数!$M$5</f>
        <v>0</v>
      </c>
      <c r="AC55" s="72">
        <f t="shared" si="3"/>
        <v>0</v>
      </c>
      <c r="AD55" s="36">
        <f>+D55*各種係数!J54*各種係数!$M$5</f>
        <v>0</v>
      </c>
      <c r="AE55" s="72">
        <f>+K55*各種係数!J54*各種係数!$M$5</f>
        <v>0</v>
      </c>
      <c r="AF55" s="36">
        <f>+T55*各種係数!J54*各種係数!$M$5</f>
        <v>0</v>
      </c>
      <c r="AG55" s="72">
        <f t="shared" si="4"/>
        <v>0</v>
      </c>
    </row>
    <row r="56" spans="1:33">
      <c r="A56" s="253">
        <v>341</v>
      </c>
      <c r="B56" s="291" t="s">
        <v>268</v>
      </c>
      <c r="C56" s="35">
        <f>価格変換!T57</f>
        <v>0</v>
      </c>
      <c r="D56" s="71">
        <f>+$C56*各種係数!D55</f>
        <v>0</v>
      </c>
      <c r="E56" s="71">
        <f>+$D56*各種係数!E55</f>
        <v>0</v>
      </c>
      <c r="F56" s="35">
        <f>+$D56*各種係数!F55</f>
        <v>0</v>
      </c>
      <c r="G56" s="71">
        <f>+$D56*各種係数!G55</f>
        <v>0</v>
      </c>
      <c r="H56" s="71">
        <v>0</v>
      </c>
      <c r="I56" s="35">
        <f>+H56*各種係数!D55</f>
        <v>0</v>
      </c>
      <c r="J56" s="71">
        <f>+H56*各種係数!C55</f>
        <v>0</v>
      </c>
      <c r="K56" s="35">
        <v>0</v>
      </c>
      <c r="L56" s="71">
        <f>+K56*各種係数!E55</f>
        <v>0</v>
      </c>
      <c r="M56" s="35">
        <f>+K56*各種係数!F55</f>
        <v>0</v>
      </c>
      <c r="N56" s="71">
        <f>+K56*各種係数!G55</f>
        <v>0</v>
      </c>
      <c r="O56" s="71"/>
      <c r="P56" s="35"/>
      <c r="Q56" s="71">
        <f>$P$109*各種係数!H55</f>
        <v>0</v>
      </c>
      <c r="R56" s="35">
        <f>+Q56*各種係数!D55</f>
        <v>0</v>
      </c>
      <c r="S56" s="71">
        <f>+Q56*各種係数!C55</f>
        <v>0</v>
      </c>
      <c r="T56" s="35">
        <v>0</v>
      </c>
      <c r="U56" s="71">
        <f>+T56*各種係数!E55</f>
        <v>0</v>
      </c>
      <c r="V56" s="35">
        <f>+T56*各種係数!G55</f>
        <v>0</v>
      </c>
      <c r="W56" s="71">
        <f t="shared" si="5"/>
        <v>0</v>
      </c>
      <c r="X56" s="35">
        <f t="shared" si="6"/>
        <v>0</v>
      </c>
      <c r="Y56" s="71">
        <f t="shared" si="7"/>
        <v>0</v>
      </c>
      <c r="Z56" s="35">
        <f>+D56*各種係数!I55*各種係数!$M$5</f>
        <v>0</v>
      </c>
      <c r="AA56" s="71">
        <f>+K56*各種係数!I55*各種係数!$M$5</f>
        <v>0</v>
      </c>
      <c r="AB56" s="35">
        <f>+T56*各種係数!I55*各種係数!$M$5</f>
        <v>0</v>
      </c>
      <c r="AC56" s="71">
        <f t="shared" si="3"/>
        <v>0</v>
      </c>
      <c r="AD56" s="35">
        <f>+D56*各種係数!J55*各種係数!$M$5</f>
        <v>0</v>
      </c>
      <c r="AE56" s="71">
        <f>+K56*各種係数!J55*各種係数!$M$5</f>
        <v>0</v>
      </c>
      <c r="AF56" s="35">
        <f>+T56*各種係数!J55*各種係数!$M$5</f>
        <v>0</v>
      </c>
      <c r="AG56" s="71">
        <f t="shared" si="4"/>
        <v>0</v>
      </c>
    </row>
    <row r="57" spans="1:33">
      <c r="A57" s="253">
        <v>342</v>
      </c>
      <c r="B57" s="291" t="s">
        <v>269</v>
      </c>
      <c r="C57" s="35">
        <f>価格変換!T58</f>
        <v>0</v>
      </c>
      <c r="D57" s="71">
        <f>+$C57*各種係数!D56</f>
        <v>0</v>
      </c>
      <c r="E57" s="71">
        <f>+$D57*各種係数!E56</f>
        <v>0</v>
      </c>
      <c r="F57" s="35">
        <f>+$D57*各種係数!F56</f>
        <v>0</v>
      </c>
      <c r="G57" s="71">
        <f>+$D57*各種係数!G56</f>
        <v>0</v>
      </c>
      <c r="H57" s="71">
        <v>0</v>
      </c>
      <c r="I57" s="35">
        <f>+H57*各種係数!D56</f>
        <v>0</v>
      </c>
      <c r="J57" s="71">
        <f>+H57*各種係数!C56</f>
        <v>0</v>
      </c>
      <c r="K57" s="35">
        <v>0</v>
      </c>
      <c r="L57" s="71">
        <f>+K57*各種係数!E56</f>
        <v>0</v>
      </c>
      <c r="M57" s="35">
        <f>+K57*各種係数!F56</f>
        <v>0</v>
      </c>
      <c r="N57" s="71">
        <f>+K57*各種係数!G56</f>
        <v>0</v>
      </c>
      <c r="O57" s="71"/>
      <c r="P57" s="35"/>
      <c r="Q57" s="71">
        <f>$P$109*各種係数!H56</f>
        <v>0</v>
      </c>
      <c r="R57" s="35">
        <f>+Q57*各種係数!D56</f>
        <v>0</v>
      </c>
      <c r="S57" s="71">
        <f>+Q57*各種係数!C56</f>
        <v>0</v>
      </c>
      <c r="T57" s="35">
        <v>0</v>
      </c>
      <c r="U57" s="71">
        <f>+T57*各種係数!E56</f>
        <v>0</v>
      </c>
      <c r="V57" s="35">
        <f>+T57*各種係数!G56</f>
        <v>0</v>
      </c>
      <c r="W57" s="71">
        <f t="shared" si="5"/>
        <v>0</v>
      </c>
      <c r="X57" s="35">
        <f t="shared" si="6"/>
        <v>0</v>
      </c>
      <c r="Y57" s="71">
        <f t="shared" si="7"/>
        <v>0</v>
      </c>
      <c r="Z57" s="35">
        <f>+D57*各種係数!I56*各種係数!$M$5</f>
        <v>0</v>
      </c>
      <c r="AA57" s="71">
        <f>+K57*各種係数!I56*各種係数!$M$5</f>
        <v>0</v>
      </c>
      <c r="AB57" s="35">
        <f>+T57*各種係数!I56*各種係数!$M$5</f>
        <v>0</v>
      </c>
      <c r="AC57" s="71">
        <f t="shared" si="3"/>
        <v>0</v>
      </c>
      <c r="AD57" s="35">
        <f>+D57*各種係数!J56*各種係数!$M$5</f>
        <v>0</v>
      </c>
      <c r="AE57" s="71">
        <f>+K57*各種係数!J56*各種係数!$M$5</f>
        <v>0</v>
      </c>
      <c r="AF57" s="35">
        <f>+T57*各種係数!J56*各種係数!$M$5</f>
        <v>0</v>
      </c>
      <c r="AG57" s="71">
        <f t="shared" si="4"/>
        <v>0</v>
      </c>
    </row>
    <row r="58" spans="1:33">
      <c r="A58" s="253">
        <v>351</v>
      </c>
      <c r="B58" s="291" t="s">
        <v>270</v>
      </c>
      <c r="C58" s="35">
        <f>価格変換!T59</f>
        <v>0</v>
      </c>
      <c r="D58" s="71">
        <f>+$C58*各種係数!D57</f>
        <v>0</v>
      </c>
      <c r="E58" s="71">
        <f>+$D58*各種係数!E57</f>
        <v>0</v>
      </c>
      <c r="F58" s="35">
        <f>+$D58*各種係数!F57</f>
        <v>0</v>
      </c>
      <c r="G58" s="71">
        <f>+$D58*各種係数!G57</f>
        <v>0</v>
      </c>
      <c r="H58" s="71">
        <v>0</v>
      </c>
      <c r="I58" s="35">
        <f>+H58*各種係数!D57</f>
        <v>0</v>
      </c>
      <c r="J58" s="71">
        <f>+H58*各種係数!C57</f>
        <v>0</v>
      </c>
      <c r="K58" s="35">
        <v>0</v>
      </c>
      <c r="L58" s="71">
        <f>+K58*各種係数!E57</f>
        <v>0</v>
      </c>
      <c r="M58" s="35">
        <f>+K58*各種係数!F57</f>
        <v>0</v>
      </c>
      <c r="N58" s="71">
        <f>+K58*各種係数!G57</f>
        <v>0</v>
      </c>
      <c r="O58" s="71"/>
      <c r="P58" s="35"/>
      <c r="Q58" s="71">
        <f>$P$109*各種係数!H57</f>
        <v>0</v>
      </c>
      <c r="R58" s="35">
        <f>+Q58*各種係数!D57</f>
        <v>0</v>
      </c>
      <c r="S58" s="71">
        <f>+Q58*各種係数!C57</f>
        <v>0</v>
      </c>
      <c r="T58" s="35">
        <v>0</v>
      </c>
      <c r="U58" s="71">
        <f>+T58*各種係数!E57</f>
        <v>0</v>
      </c>
      <c r="V58" s="35">
        <f>+T58*各種係数!G57</f>
        <v>0</v>
      </c>
      <c r="W58" s="71">
        <f t="shared" si="5"/>
        <v>0</v>
      </c>
      <c r="X58" s="35">
        <f t="shared" si="6"/>
        <v>0</v>
      </c>
      <c r="Y58" s="71">
        <f t="shared" si="7"/>
        <v>0</v>
      </c>
      <c r="Z58" s="35">
        <f>+D58*各種係数!I57*各種係数!$M$5</f>
        <v>0</v>
      </c>
      <c r="AA58" s="71">
        <f>+K58*各種係数!I57*各種係数!$M$5</f>
        <v>0</v>
      </c>
      <c r="AB58" s="35">
        <f>+T58*各種係数!I57*各種係数!$M$5</f>
        <v>0</v>
      </c>
      <c r="AC58" s="71">
        <f t="shared" si="3"/>
        <v>0</v>
      </c>
      <c r="AD58" s="35">
        <f>+D58*各種係数!J57*各種係数!$M$5</f>
        <v>0</v>
      </c>
      <c r="AE58" s="71">
        <f>+K58*各種係数!J57*各種係数!$M$5</f>
        <v>0</v>
      </c>
      <c r="AF58" s="35">
        <f>+T58*各種係数!J57*各種係数!$M$5</f>
        <v>0</v>
      </c>
      <c r="AG58" s="71">
        <f t="shared" si="4"/>
        <v>0</v>
      </c>
    </row>
    <row r="59" spans="1:33">
      <c r="A59" s="254">
        <v>354</v>
      </c>
      <c r="B59" s="264" t="s">
        <v>271</v>
      </c>
      <c r="C59" s="37">
        <f>価格変換!T60</f>
        <v>0</v>
      </c>
      <c r="D59" s="73">
        <f>+$C59*各種係数!D58</f>
        <v>0</v>
      </c>
      <c r="E59" s="73">
        <f>+$D59*各種係数!E58</f>
        <v>0</v>
      </c>
      <c r="F59" s="37">
        <f>+$D59*各種係数!F58</f>
        <v>0</v>
      </c>
      <c r="G59" s="73">
        <f>+$D59*各種係数!G58</f>
        <v>0</v>
      </c>
      <c r="H59" s="73">
        <v>0</v>
      </c>
      <c r="I59" s="37">
        <f>+H59*各種係数!D58</f>
        <v>0</v>
      </c>
      <c r="J59" s="73">
        <f>+H59*各種係数!C58</f>
        <v>0</v>
      </c>
      <c r="K59" s="37">
        <v>0</v>
      </c>
      <c r="L59" s="73">
        <f>+K59*各種係数!E58</f>
        <v>0</v>
      </c>
      <c r="M59" s="37">
        <f>+K59*各種係数!F58</f>
        <v>0</v>
      </c>
      <c r="N59" s="73">
        <f>+K59*各種係数!G58</f>
        <v>0</v>
      </c>
      <c r="O59" s="73"/>
      <c r="P59" s="37"/>
      <c r="Q59" s="73">
        <f>$P$109*各種係数!H58</f>
        <v>0</v>
      </c>
      <c r="R59" s="37">
        <f>+Q59*各種係数!D58</f>
        <v>0</v>
      </c>
      <c r="S59" s="73">
        <f>+Q59*各種係数!C58</f>
        <v>0</v>
      </c>
      <c r="T59" s="37">
        <v>0</v>
      </c>
      <c r="U59" s="73">
        <f>+T59*各種係数!E58</f>
        <v>0</v>
      </c>
      <c r="V59" s="37">
        <f>+T59*各種係数!G58</f>
        <v>0</v>
      </c>
      <c r="W59" s="73">
        <f t="shared" si="5"/>
        <v>0</v>
      </c>
      <c r="X59" s="37">
        <f t="shared" si="6"/>
        <v>0</v>
      </c>
      <c r="Y59" s="73">
        <f t="shared" si="7"/>
        <v>0</v>
      </c>
      <c r="Z59" s="37">
        <f>+D59*各種係数!I58*各種係数!$M$5</f>
        <v>0</v>
      </c>
      <c r="AA59" s="73">
        <f>+K59*各種係数!I58*各種係数!$M$5</f>
        <v>0</v>
      </c>
      <c r="AB59" s="37">
        <f>+T59*各種係数!I58*各種係数!$M$5</f>
        <v>0</v>
      </c>
      <c r="AC59" s="73">
        <f t="shared" si="3"/>
        <v>0</v>
      </c>
      <c r="AD59" s="37">
        <f>+D59*各種係数!J58*各種係数!$M$5</f>
        <v>0</v>
      </c>
      <c r="AE59" s="73">
        <f>+K59*各種係数!J58*各種係数!$M$5</f>
        <v>0</v>
      </c>
      <c r="AF59" s="37">
        <f>+T59*各種係数!J58*各種係数!$M$5</f>
        <v>0</v>
      </c>
      <c r="AG59" s="73">
        <f t="shared" si="4"/>
        <v>0</v>
      </c>
    </row>
    <row r="60" spans="1:33">
      <c r="A60" s="253">
        <v>359</v>
      </c>
      <c r="B60" s="291" t="s">
        <v>272</v>
      </c>
      <c r="C60" s="35">
        <f>価格変換!T61</f>
        <v>0</v>
      </c>
      <c r="D60" s="71">
        <f>+$C60*各種係数!D59</f>
        <v>0</v>
      </c>
      <c r="E60" s="71">
        <f>+$D60*各種係数!E59</f>
        <v>0</v>
      </c>
      <c r="F60" s="35">
        <f>+$D60*各種係数!F59</f>
        <v>0</v>
      </c>
      <c r="G60" s="71">
        <f>+$D60*各種係数!G59</f>
        <v>0</v>
      </c>
      <c r="H60" s="71">
        <v>0</v>
      </c>
      <c r="I60" s="35">
        <f>+H60*各種係数!D59</f>
        <v>0</v>
      </c>
      <c r="J60" s="71">
        <f>+H60*各種係数!C59</f>
        <v>0</v>
      </c>
      <c r="K60" s="35">
        <v>0</v>
      </c>
      <c r="L60" s="71">
        <f>+K60*各種係数!E59</f>
        <v>0</v>
      </c>
      <c r="M60" s="35">
        <f>+K60*各種係数!F59</f>
        <v>0</v>
      </c>
      <c r="N60" s="71">
        <f>+K60*各種係数!G59</f>
        <v>0</v>
      </c>
      <c r="O60" s="71"/>
      <c r="P60" s="35"/>
      <c r="Q60" s="71">
        <f>$P$109*各種係数!H59</f>
        <v>0</v>
      </c>
      <c r="R60" s="35">
        <f>+Q60*各種係数!D59</f>
        <v>0</v>
      </c>
      <c r="S60" s="71">
        <f>+Q60*各種係数!C59</f>
        <v>0</v>
      </c>
      <c r="T60" s="35">
        <v>0</v>
      </c>
      <c r="U60" s="71">
        <f>+T60*各種係数!E59</f>
        <v>0</v>
      </c>
      <c r="V60" s="35">
        <f>+T60*各種係数!G59</f>
        <v>0</v>
      </c>
      <c r="W60" s="71">
        <f t="shared" si="5"/>
        <v>0</v>
      </c>
      <c r="X60" s="35">
        <f t="shared" si="6"/>
        <v>0</v>
      </c>
      <c r="Y60" s="71">
        <f t="shared" si="7"/>
        <v>0</v>
      </c>
      <c r="Z60" s="35">
        <f>+D60*各種係数!I59*各種係数!$M$5</f>
        <v>0</v>
      </c>
      <c r="AA60" s="71">
        <f>+K60*各種係数!I59*各種係数!$M$5</f>
        <v>0</v>
      </c>
      <c r="AB60" s="35">
        <f>+T60*各種係数!I59*各種係数!$M$5</f>
        <v>0</v>
      </c>
      <c r="AC60" s="71">
        <f t="shared" si="3"/>
        <v>0</v>
      </c>
      <c r="AD60" s="35">
        <f>+D60*各種係数!J59*各種係数!$M$5</f>
        <v>0</v>
      </c>
      <c r="AE60" s="71">
        <f>+K60*各種係数!J59*各種係数!$M$5</f>
        <v>0</v>
      </c>
      <c r="AF60" s="35">
        <f>+T60*各種係数!J59*各種係数!$M$5</f>
        <v>0</v>
      </c>
      <c r="AG60" s="71">
        <f t="shared" si="4"/>
        <v>0</v>
      </c>
    </row>
    <row r="61" spans="1:33">
      <c r="A61" s="253">
        <v>391</v>
      </c>
      <c r="B61" s="291" t="s">
        <v>2</v>
      </c>
      <c r="C61" s="35">
        <f>価格変換!T62</f>
        <v>0</v>
      </c>
      <c r="D61" s="71">
        <f>+$C61*各種係数!D60</f>
        <v>0</v>
      </c>
      <c r="E61" s="71">
        <f>+$D61*各種係数!E60</f>
        <v>0</v>
      </c>
      <c r="F61" s="35">
        <f>+$D61*各種係数!F60</f>
        <v>0</v>
      </c>
      <c r="G61" s="71">
        <f>+$D61*各種係数!G60</f>
        <v>0</v>
      </c>
      <c r="H61" s="71">
        <v>0</v>
      </c>
      <c r="I61" s="35">
        <f>+H61*各種係数!D60</f>
        <v>0</v>
      </c>
      <c r="J61" s="71">
        <f>+H61*各種係数!C60</f>
        <v>0</v>
      </c>
      <c r="K61" s="35">
        <v>0</v>
      </c>
      <c r="L61" s="71">
        <f>+K61*各種係数!E60</f>
        <v>0</v>
      </c>
      <c r="M61" s="35">
        <f>+K61*各種係数!F60</f>
        <v>0</v>
      </c>
      <c r="N61" s="71">
        <f>+K61*各種係数!G60</f>
        <v>0</v>
      </c>
      <c r="O61" s="71"/>
      <c r="P61" s="35"/>
      <c r="Q61" s="71">
        <f>$P$109*各種係数!H60</f>
        <v>0</v>
      </c>
      <c r="R61" s="35">
        <f>+Q61*各種係数!D60</f>
        <v>0</v>
      </c>
      <c r="S61" s="71">
        <f>+Q61*各種係数!C60</f>
        <v>0</v>
      </c>
      <c r="T61" s="35">
        <v>0</v>
      </c>
      <c r="U61" s="71">
        <f>+T61*各種係数!E60</f>
        <v>0</v>
      </c>
      <c r="V61" s="35">
        <f>+T61*各種係数!G60</f>
        <v>0</v>
      </c>
      <c r="W61" s="71">
        <f t="shared" si="5"/>
        <v>0</v>
      </c>
      <c r="X61" s="35">
        <f t="shared" si="6"/>
        <v>0</v>
      </c>
      <c r="Y61" s="71">
        <f t="shared" si="7"/>
        <v>0</v>
      </c>
      <c r="Z61" s="35">
        <f>+D61*各種係数!I60*各種係数!$M$5</f>
        <v>0</v>
      </c>
      <c r="AA61" s="71">
        <f>+K61*各種係数!I60*各種係数!$M$5</f>
        <v>0</v>
      </c>
      <c r="AB61" s="35">
        <f>+T61*各種係数!I60*各種係数!$M$5</f>
        <v>0</v>
      </c>
      <c r="AC61" s="71">
        <f t="shared" si="3"/>
        <v>0</v>
      </c>
      <c r="AD61" s="35">
        <f>+D61*各種係数!J60*各種係数!$M$5</f>
        <v>0</v>
      </c>
      <c r="AE61" s="71">
        <f>+K61*各種係数!J60*各種係数!$M$5</f>
        <v>0</v>
      </c>
      <c r="AF61" s="35">
        <f>+T61*各種係数!J60*各種係数!$M$5</f>
        <v>0</v>
      </c>
      <c r="AG61" s="71">
        <f t="shared" si="4"/>
        <v>0</v>
      </c>
    </row>
    <row r="62" spans="1:33">
      <c r="A62" s="253">
        <v>392</v>
      </c>
      <c r="B62" s="291" t="s">
        <v>273</v>
      </c>
      <c r="C62" s="35">
        <f>価格変換!T63</f>
        <v>0</v>
      </c>
      <c r="D62" s="71">
        <f>+$C62*各種係数!D61</f>
        <v>0</v>
      </c>
      <c r="E62" s="71">
        <f>+$D62*各種係数!E61</f>
        <v>0</v>
      </c>
      <c r="F62" s="35">
        <f>+$D62*各種係数!F61</f>
        <v>0</v>
      </c>
      <c r="G62" s="71">
        <f>+$D62*各種係数!G61</f>
        <v>0</v>
      </c>
      <c r="H62" s="71">
        <v>0</v>
      </c>
      <c r="I62" s="35">
        <f>+H62*各種係数!D61</f>
        <v>0</v>
      </c>
      <c r="J62" s="71">
        <f>+H62*各種係数!C61</f>
        <v>0</v>
      </c>
      <c r="K62" s="35">
        <v>0</v>
      </c>
      <c r="L62" s="71">
        <f>+K62*各種係数!E61</f>
        <v>0</v>
      </c>
      <c r="M62" s="35">
        <f>+K62*各種係数!F61</f>
        <v>0</v>
      </c>
      <c r="N62" s="71">
        <f>+K62*各種係数!G61</f>
        <v>0</v>
      </c>
      <c r="O62" s="71"/>
      <c r="P62" s="35"/>
      <c r="Q62" s="71">
        <f>$P$109*各種係数!H61</f>
        <v>0</v>
      </c>
      <c r="R62" s="35">
        <f>+Q62*各種係数!D61</f>
        <v>0</v>
      </c>
      <c r="S62" s="71">
        <f>+Q62*各種係数!C61</f>
        <v>0</v>
      </c>
      <c r="T62" s="35">
        <v>0</v>
      </c>
      <c r="U62" s="71">
        <f>+T62*各種係数!E61</f>
        <v>0</v>
      </c>
      <c r="V62" s="35">
        <f>+T62*各種係数!G61</f>
        <v>0</v>
      </c>
      <c r="W62" s="71">
        <f t="shared" si="5"/>
        <v>0</v>
      </c>
      <c r="X62" s="35">
        <f t="shared" si="6"/>
        <v>0</v>
      </c>
      <c r="Y62" s="71">
        <f t="shared" si="7"/>
        <v>0</v>
      </c>
      <c r="Z62" s="35">
        <f>+D62*各種係数!I61*各種係数!$M$5</f>
        <v>0</v>
      </c>
      <c r="AA62" s="71">
        <f>+K62*各種係数!I61*各種係数!$M$5</f>
        <v>0</v>
      </c>
      <c r="AB62" s="35">
        <f>+T62*各種係数!I61*各種係数!$M$5</f>
        <v>0</v>
      </c>
      <c r="AC62" s="71">
        <f t="shared" si="3"/>
        <v>0</v>
      </c>
      <c r="AD62" s="35">
        <f>+D62*各種係数!J61*各種係数!$M$5</f>
        <v>0</v>
      </c>
      <c r="AE62" s="71">
        <f>+K62*各種係数!J61*各種係数!$M$5</f>
        <v>0</v>
      </c>
      <c r="AF62" s="35">
        <f>+T62*各種係数!J61*各種係数!$M$5</f>
        <v>0</v>
      </c>
      <c r="AG62" s="71">
        <f t="shared" si="4"/>
        <v>0</v>
      </c>
    </row>
    <row r="63" spans="1:33">
      <c r="A63" s="253">
        <v>411</v>
      </c>
      <c r="B63" s="291" t="s">
        <v>274</v>
      </c>
      <c r="C63" s="35">
        <f>価格変換!T64</f>
        <v>0</v>
      </c>
      <c r="D63" s="71">
        <f>+$C63*各種係数!D62</f>
        <v>0</v>
      </c>
      <c r="E63" s="71">
        <f>+$D63*各種係数!E62</f>
        <v>0</v>
      </c>
      <c r="F63" s="35">
        <f>+$D63*各種係数!F62</f>
        <v>0</v>
      </c>
      <c r="G63" s="71">
        <f>+$D63*各種係数!G62</f>
        <v>0</v>
      </c>
      <c r="H63" s="71">
        <v>0</v>
      </c>
      <c r="I63" s="35">
        <f>+H63*各種係数!D62</f>
        <v>0</v>
      </c>
      <c r="J63" s="71">
        <f>+H63*各種係数!C62</f>
        <v>0</v>
      </c>
      <c r="K63" s="35">
        <v>0</v>
      </c>
      <c r="L63" s="71">
        <f>+K63*各種係数!E62</f>
        <v>0</v>
      </c>
      <c r="M63" s="35">
        <f>+K63*各種係数!F62</f>
        <v>0</v>
      </c>
      <c r="N63" s="71">
        <f>+K63*各種係数!G62</f>
        <v>0</v>
      </c>
      <c r="O63" s="71"/>
      <c r="P63" s="35"/>
      <c r="Q63" s="71">
        <f>$P$109*各種係数!H62</f>
        <v>0</v>
      </c>
      <c r="R63" s="35">
        <f>+Q63*各種係数!D62</f>
        <v>0</v>
      </c>
      <c r="S63" s="71">
        <f>+Q63*各種係数!C62</f>
        <v>0</v>
      </c>
      <c r="T63" s="35">
        <v>0</v>
      </c>
      <c r="U63" s="71">
        <f>+T63*各種係数!E62</f>
        <v>0</v>
      </c>
      <c r="V63" s="35">
        <f>+T63*各種係数!G62</f>
        <v>0</v>
      </c>
      <c r="W63" s="71">
        <f t="shared" si="5"/>
        <v>0</v>
      </c>
      <c r="X63" s="35">
        <f t="shared" si="6"/>
        <v>0</v>
      </c>
      <c r="Y63" s="71">
        <f t="shared" si="7"/>
        <v>0</v>
      </c>
      <c r="Z63" s="35">
        <f>+D63*各種係数!I62*各種係数!$M$5</f>
        <v>0</v>
      </c>
      <c r="AA63" s="71">
        <f>+K63*各種係数!I62*各種係数!$M$5</f>
        <v>0</v>
      </c>
      <c r="AB63" s="35">
        <f>+T63*各種係数!I62*各種係数!$M$5</f>
        <v>0</v>
      </c>
      <c r="AC63" s="71">
        <f t="shared" si="3"/>
        <v>0</v>
      </c>
      <c r="AD63" s="35">
        <f>+D63*各種係数!J62*各種係数!$M$5</f>
        <v>0</v>
      </c>
      <c r="AE63" s="71">
        <f>+K63*各種係数!J62*各種係数!$M$5</f>
        <v>0</v>
      </c>
      <c r="AF63" s="35">
        <f>+T63*各種係数!J62*各種係数!$M$5</f>
        <v>0</v>
      </c>
      <c r="AG63" s="71">
        <f t="shared" si="4"/>
        <v>0</v>
      </c>
    </row>
    <row r="64" spans="1:33">
      <c r="A64" s="253">
        <v>412</v>
      </c>
      <c r="B64" s="291" t="s">
        <v>275</v>
      </c>
      <c r="C64" s="35">
        <f>価格変換!T65</f>
        <v>0</v>
      </c>
      <c r="D64" s="71">
        <f>+$C64*各種係数!D63</f>
        <v>0</v>
      </c>
      <c r="E64" s="71">
        <f>+$D64*各種係数!E63</f>
        <v>0</v>
      </c>
      <c r="F64" s="35">
        <f>+$D64*各種係数!F63</f>
        <v>0</v>
      </c>
      <c r="G64" s="71">
        <f>+$D64*各種係数!G63</f>
        <v>0</v>
      </c>
      <c r="H64" s="71">
        <v>0</v>
      </c>
      <c r="I64" s="35">
        <f>+H64*各種係数!D63</f>
        <v>0</v>
      </c>
      <c r="J64" s="71">
        <f>+H64*各種係数!C63</f>
        <v>0</v>
      </c>
      <c r="K64" s="35">
        <v>0</v>
      </c>
      <c r="L64" s="71">
        <f>+K64*各種係数!E63</f>
        <v>0</v>
      </c>
      <c r="M64" s="35">
        <f>+K64*各種係数!F63</f>
        <v>0</v>
      </c>
      <c r="N64" s="71">
        <f>+K64*各種係数!G63</f>
        <v>0</v>
      </c>
      <c r="O64" s="71"/>
      <c r="P64" s="35"/>
      <c r="Q64" s="71">
        <f>$P$109*各種係数!H63</f>
        <v>0</v>
      </c>
      <c r="R64" s="35">
        <f>+Q64*各種係数!D63</f>
        <v>0</v>
      </c>
      <c r="S64" s="71">
        <f>+Q64*各種係数!C63</f>
        <v>0</v>
      </c>
      <c r="T64" s="35">
        <v>0</v>
      </c>
      <c r="U64" s="71">
        <f>+T64*各種係数!E63</f>
        <v>0</v>
      </c>
      <c r="V64" s="35">
        <f>+T64*各種係数!G63</f>
        <v>0</v>
      </c>
      <c r="W64" s="71">
        <f t="shared" si="5"/>
        <v>0</v>
      </c>
      <c r="X64" s="35">
        <f t="shared" si="6"/>
        <v>0</v>
      </c>
      <c r="Y64" s="71">
        <f t="shared" si="7"/>
        <v>0</v>
      </c>
      <c r="Z64" s="35">
        <f>+D64*各種係数!I63*各種係数!$M$5</f>
        <v>0</v>
      </c>
      <c r="AA64" s="71">
        <f>+K64*各種係数!I63*各種係数!$M$5</f>
        <v>0</v>
      </c>
      <c r="AB64" s="35">
        <f>+T64*各種係数!I63*各種係数!$M$5</f>
        <v>0</v>
      </c>
      <c r="AC64" s="71">
        <f t="shared" si="3"/>
        <v>0</v>
      </c>
      <c r="AD64" s="35">
        <f>+D64*各種係数!J63*各種係数!$M$5</f>
        <v>0</v>
      </c>
      <c r="AE64" s="71">
        <f>+K64*各種係数!J63*各種係数!$M$5</f>
        <v>0</v>
      </c>
      <c r="AF64" s="35">
        <f>+T64*各種係数!J63*各種係数!$M$5</f>
        <v>0</v>
      </c>
      <c r="AG64" s="71">
        <f t="shared" si="4"/>
        <v>0</v>
      </c>
    </row>
    <row r="65" spans="1:33">
      <c r="A65" s="297">
        <v>413</v>
      </c>
      <c r="B65" s="265" t="s">
        <v>276</v>
      </c>
      <c r="C65" s="36">
        <f>価格変換!T66</f>
        <v>0</v>
      </c>
      <c r="D65" s="72">
        <f>+$C65*各種係数!D64</f>
        <v>0</v>
      </c>
      <c r="E65" s="72">
        <f>+$D65*各種係数!E64</f>
        <v>0</v>
      </c>
      <c r="F65" s="36">
        <f>+$D65*各種係数!F64</f>
        <v>0</v>
      </c>
      <c r="G65" s="72">
        <f>+$D65*各種係数!G64</f>
        <v>0</v>
      </c>
      <c r="H65" s="72">
        <v>0</v>
      </c>
      <c r="I65" s="36">
        <f>+H65*各種係数!D64</f>
        <v>0</v>
      </c>
      <c r="J65" s="72">
        <f>+H65*各種係数!C64</f>
        <v>0</v>
      </c>
      <c r="K65" s="36">
        <v>0</v>
      </c>
      <c r="L65" s="72">
        <f>+K65*各種係数!E64</f>
        <v>0</v>
      </c>
      <c r="M65" s="36">
        <f>+K65*各種係数!F64</f>
        <v>0</v>
      </c>
      <c r="N65" s="72">
        <f>+K65*各種係数!G64</f>
        <v>0</v>
      </c>
      <c r="O65" s="72"/>
      <c r="P65" s="36"/>
      <c r="Q65" s="72">
        <f>$P$109*各種係数!H64</f>
        <v>0</v>
      </c>
      <c r="R65" s="36">
        <f>+Q65*各種係数!D64</f>
        <v>0</v>
      </c>
      <c r="S65" s="72">
        <f>+Q65*各種係数!C64</f>
        <v>0</v>
      </c>
      <c r="T65" s="36">
        <v>0</v>
      </c>
      <c r="U65" s="72">
        <f>+T65*各種係数!E64</f>
        <v>0</v>
      </c>
      <c r="V65" s="36">
        <f>+T65*各種係数!G64</f>
        <v>0</v>
      </c>
      <c r="W65" s="72">
        <f t="shared" si="5"/>
        <v>0</v>
      </c>
      <c r="X65" s="36">
        <f t="shared" si="6"/>
        <v>0</v>
      </c>
      <c r="Y65" s="72">
        <f t="shared" si="7"/>
        <v>0</v>
      </c>
      <c r="Z65" s="36">
        <f>+D65*各種係数!I64*各種係数!$M$5</f>
        <v>0</v>
      </c>
      <c r="AA65" s="72">
        <f>+K65*各種係数!I64*各種係数!$M$5</f>
        <v>0</v>
      </c>
      <c r="AB65" s="36">
        <f>+T65*各種係数!I64*各種係数!$M$5</f>
        <v>0</v>
      </c>
      <c r="AC65" s="72">
        <f t="shared" si="3"/>
        <v>0</v>
      </c>
      <c r="AD65" s="36">
        <f>+D65*各種係数!J64*各種係数!$M$5</f>
        <v>0</v>
      </c>
      <c r="AE65" s="72">
        <f>+K65*各種係数!J64*各種係数!$M$5</f>
        <v>0</v>
      </c>
      <c r="AF65" s="36">
        <f>+T65*各種係数!J64*各種係数!$M$5</f>
        <v>0</v>
      </c>
      <c r="AG65" s="72">
        <f t="shared" si="4"/>
        <v>0</v>
      </c>
    </row>
    <row r="66" spans="1:33">
      <c r="A66" s="253">
        <v>419</v>
      </c>
      <c r="B66" s="291" t="s">
        <v>277</v>
      </c>
      <c r="C66" s="35">
        <f>価格変換!T67</f>
        <v>0</v>
      </c>
      <c r="D66" s="71">
        <f>+$C66*各種係数!D65</f>
        <v>0</v>
      </c>
      <c r="E66" s="71">
        <f>+$D66*各種係数!E65</f>
        <v>0</v>
      </c>
      <c r="F66" s="35">
        <f>+$D66*各種係数!F65</f>
        <v>0</v>
      </c>
      <c r="G66" s="71">
        <f>+$D66*各種係数!G65</f>
        <v>0</v>
      </c>
      <c r="H66" s="71">
        <v>0</v>
      </c>
      <c r="I66" s="35">
        <f>+H66*各種係数!D65</f>
        <v>0</v>
      </c>
      <c r="J66" s="71">
        <f>+H66*各種係数!C65</f>
        <v>0</v>
      </c>
      <c r="K66" s="35">
        <v>0</v>
      </c>
      <c r="L66" s="71">
        <f>+K66*各種係数!E65</f>
        <v>0</v>
      </c>
      <c r="M66" s="35">
        <f>+K66*各種係数!F65</f>
        <v>0</v>
      </c>
      <c r="N66" s="71">
        <f>+K66*各種係数!G65</f>
        <v>0</v>
      </c>
      <c r="O66" s="71"/>
      <c r="P66" s="35"/>
      <c r="Q66" s="71">
        <f>$P$109*各種係数!H65</f>
        <v>0</v>
      </c>
      <c r="R66" s="35">
        <f>+Q66*各種係数!D65</f>
        <v>0</v>
      </c>
      <c r="S66" s="71">
        <f>+Q66*各種係数!C65</f>
        <v>0</v>
      </c>
      <c r="T66" s="35">
        <v>0</v>
      </c>
      <c r="U66" s="71">
        <f>+T66*各種係数!E65</f>
        <v>0</v>
      </c>
      <c r="V66" s="35">
        <f>+T66*各種係数!G65</f>
        <v>0</v>
      </c>
      <c r="W66" s="71">
        <f t="shared" si="5"/>
        <v>0</v>
      </c>
      <c r="X66" s="35">
        <f t="shared" si="6"/>
        <v>0</v>
      </c>
      <c r="Y66" s="71">
        <f t="shared" si="7"/>
        <v>0</v>
      </c>
      <c r="Z66" s="35">
        <f>+D66*各種係数!I65*各種係数!$M$5</f>
        <v>0</v>
      </c>
      <c r="AA66" s="71">
        <f>+K66*各種係数!I65*各種係数!$M$5</f>
        <v>0</v>
      </c>
      <c r="AB66" s="35">
        <f>+T66*各種係数!I65*各種係数!$M$5</f>
        <v>0</v>
      </c>
      <c r="AC66" s="71">
        <f t="shared" si="3"/>
        <v>0</v>
      </c>
      <c r="AD66" s="35">
        <f>+D66*各種係数!J65*各種係数!$M$5</f>
        <v>0</v>
      </c>
      <c r="AE66" s="71">
        <f>+K66*各種係数!J65*各種係数!$M$5</f>
        <v>0</v>
      </c>
      <c r="AF66" s="35">
        <f>+T66*各種係数!J65*各種係数!$M$5</f>
        <v>0</v>
      </c>
      <c r="AG66" s="71">
        <f t="shared" si="4"/>
        <v>0</v>
      </c>
    </row>
    <row r="67" spans="1:33">
      <c r="A67" s="253">
        <v>461</v>
      </c>
      <c r="B67" s="291" t="s">
        <v>278</v>
      </c>
      <c r="C67" s="35">
        <f>価格変換!T68</f>
        <v>0</v>
      </c>
      <c r="D67" s="71">
        <f>+$C67*各種係数!D66</f>
        <v>0</v>
      </c>
      <c r="E67" s="71">
        <f>+$D67*各種係数!E66</f>
        <v>0</v>
      </c>
      <c r="F67" s="35">
        <f>+$D67*各種係数!F66</f>
        <v>0</v>
      </c>
      <c r="G67" s="71">
        <f>+$D67*各種係数!G66</f>
        <v>0</v>
      </c>
      <c r="H67" s="71">
        <v>0</v>
      </c>
      <c r="I67" s="35">
        <f>+H67*各種係数!D66</f>
        <v>0</v>
      </c>
      <c r="J67" s="71">
        <f>+H67*各種係数!C66</f>
        <v>0</v>
      </c>
      <c r="K67" s="35">
        <v>0</v>
      </c>
      <c r="L67" s="71">
        <f>+K67*各種係数!E66</f>
        <v>0</v>
      </c>
      <c r="M67" s="35">
        <f>+K67*各種係数!F66</f>
        <v>0</v>
      </c>
      <c r="N67" s="71">
        <f>+K67*各種係数!G66</f>
        <v>0</v>
      </c>
      <c r="O67" s="71"/>
      <c r="P67" s="35"/>
      <c r="Q67" s="71">
        <f>$P$109*各種係数!H66</f>
        <v>0</v>
      </c>
      <c r="R67" s="35">
        <f>+Q67*各種係数!D66</f>
        <v>0</v>
      </c>
      <c r="S67" s="71">
        <f>+Q67*各種係数!C66</f>
        <v>0</v>
      </c>
      <c r="T67" s="35">
        <v>0</v>
      </c>
      <c r="U67" s="71">
        <f>+T67*各種係数!E66</f>
        <v>0</v>
      </c>
      <c r="V67" s="35">
        <f>+T67*各種係数!G66</f>
        <v>0</v>
      </c>
      <c r="W67" s="71">
        <f t="shared" si="5"/>
        <v>0</v>
      </c>
      <c r="X67" s="35">
        <f t="shared" si="6"/>
        <v>0</v>
      </c>
      <c r="Y67" s="71">
        <f t="shared" si="7"/>
        <v>0</v>
      </c>
      <c r="Z67" s="35">
        <f>+D67*各種係数!I66*各種係数!$M$5</f>
        <v>0</v>
      </c>
      <c r="AA67" s="71">
        <f>+K67*各種係数!I66*各種係数!$M$5</f>
        <v>0</v>
      </c>
      <c r="AB67" s="35">
        <f>+T67*各種係数!I66*各種係数!$M$5</f>
        <v>0</v>
      </c>
      <c r="AC67" s="71">
        <f t="shared" si="3"/>
        <v>0</v>
      </c>
      <c r="AD67" s="35">
        <f>+D67*各種係数!J66*各種係数!$M$5</f>
        <v>0</v>
      </c>
      <c r="AE67" s="71">
        <f>+K67*各種係数!J66*各種係数!$M$5</f>
        <v>0</v>
      </c>
      <c r="AF67" s="35">
        <f>+T67*各種係数!J66*各種係数!$M$5</f>
        <v>0</v>
      </c>
      <c r="AG67" s="71">
        <f t="shared" si="4"/>
        <v>0</v>
      </c>
    </row>
    <row r="68" spans="1:33">
      <c r="A68" s="253">
        <v>462</v>
      </c>
      <c r="B68" s="291" t="s">
        <v>279</v>
      </c>
      <c r="C68" s="35">
        <f>価格変換!T69</f>
        <v>0</v>
      </c>
      <c r="D68" s="71">
        <f>+$C68*各種係数!D67</f>
        <v>0</v>
      </c>
      <c r="E68" s="71">
        <f>+$D68*各種係数!E67</f>
        <v>0</v>
      </c>
      <c r="F68" s="35">
        <f>+$D68*各種係数!F67</f>
        <v>0</v>
      </c>
      <c r="G68" s="71">
        <f>+$D68*各種係数!G67</f>
        <v>0</v>
      </c>
      <c r="H68" s="71">
        <v>0</v>
      </c>
      <c r="I68" s="35">
        <f>+H68*各種係数!D67</f>
        <v>0</v>
      </c>
      <c r="J68" s="71">
        <f>+H68*各種係数!C67</f>
        <v>0</v>
      </c>
      <c r="K68" s="35">
        <v>0</v>
      </c>
      <c r="L68" s="71">
        <f>+K68*各種係数!E67</f>
        <v>0</v>
      </c>
      <c r="M68" s="35">
        <f>+K68*各種係数!F67</f>
        <v>0</v>
      </c>
      <c r="N68" s="71">
        <f>+K68*各種係数!G67</f>
        <v>0</v>
      </c>
      <c r="O68" s="71"/>
      <c r="P68" s="35"/>
      <c r="Q68" s="71">
        <f>$P$109*各種係数!H67</f>
        <v>0</v>
      </c>
      <c r="R68" s="35">
        <f>+Q68*各種係数!D67</f>
        <v>0</v>
      </c>
      <c r="S68" s="71">
        <f>+Q68*各種係数!C67</f>
        <v>0</v>
      </c>
      <c r="T68" s="35">
        <v>0</v>
      </c>
      <c r="U68" s="71">
        <f>+T68*各種係数!E67</f>
        <v>0</v>
      </c>
      <c r="V68" s="35">
        <f>+T68*各種係数!G67</f>
        <v>0</v>
      </c>
      <c r="W68" s="71">
        <f t="shared" si="5"/>
        <v>0</v>
      </c>
      <c r="X68" s="35">
        <f t="shared" si="6"/>
        <v>0</v>
      </c>
      <c r="Y68" s="71">
        <f t="shared" si="7"/>
        <v>0</v>
      </c>
      <c r="Z68" s="35">
        <f>+D68*各種係数!I67*各種係数!$M$5</f>
        <v>0</v>
      </c>
      <c r="AA68" s="71">
        <f>+K68*各種係数!I67*各種係数!$M$5</f>
        <v>0</v>
      </c>
      <c r="AB68" s="35">
        <f>+T68*各種係数!I67*各種係数!$M$5</f>
        <v>0</v>
      </c>
      <c r="AC68" s="71">
        <f t="shared" si="3"/>
        <v>0</v>
      </c>
      <c r="AD68" s="35">
        <f>+D68*各種係数!J67*各種係数!$M$5</f>
        <v>0</v>
      </c>
      <c r="AE68" s="71">
        <f>+K68*各種係数!J67*各種係数!$M$5</f>
        <v>0</v>
      </c>
      <c r="AF68" s="35">
        <f>+T68*各種係数!J67*各種係数!$M$5</f>
        <v>0</v>
      </c>
      <c r="AG68" s="71">
        <f t="shared" si="4"/>
        <v>0</v>
      </c>
    </row>
    <row r="69" spans="1:33">
      <c r="A69" s="254">
        <v>471</v>
      </c>
      <c r="B69" s="264" t="s">
        <v>204</v>
      </c>
      <c r="C69" s="37">
        <f>価格変換!T70</f>
        <v>0</v>
      </c>
      <c r="D69" s="73">
        <f>+$C69*各種係数!D68</f>
        <v>0</v>
      </c>
      <c r="E69" s="73">
        <f>+$D69*各種係数!E68</f>
        <v>0</v>
      </c>
      <c r="F69" s="37">
        <f>+$D69*各種係数!F68</f>
        <v>0</v>
      </c>
      <c r="G69" s="73">
        <f>+$D69*各種係数!G68</f>
        <v>0</v>
      </c>
      <c r="H69" s="73">
        <v>0</v>
      </c>
      <c r="I69" s="37">
        <f>+H69*各種係数!D68</f>
        <v>0</v>
      </c>
      <c r="J69" s="73">
        <f>+H69*各種係数!C68</f>
        <v>0</v>
      </c>
      <c r="K69" s="37">
        <v>0</v>
      </c>
      <c r="L69" s="73">
        <f>+K69*各種係数!E68</f>
        <v>0</v>
      </c>
      <c r="M69" s="37">
        <f>+K69*各種係数!F68</f>
        <v>0</v>
      </c>
      <c r="N69" s="73">
        <f>+K69*各種係数!G68</f>
        <v>0</v>
      </c>
      <c r="O69" s="73"/>
      <c r="P69" s="37"/>
      <c r="Q69" s="73">
        <f>$P$109*各種係数!H68</f>
        <v>0</v>
      </c>
      <c r="R69" s="37">
        <f>+Q69*各種係数!D68</f>
        <v>0</v>
      </c>
      <c r="S69" s="73">
        <f>+Q69*各種係数!C68</f>
        <v>0</v>
      </c>
      <c r="T69" s="37">
        <v>0</v>
      </c>
      <c r="U69" s="73">
        <f>+T69*各種係数!E68</f>
        <v>0</v>
      </c>
      <c r="V69" s="37">
        <f>+T69*各種係数!G68</f>
        <v>0</v>
      </c>
      <c r="W69" s="73">
        <f t="shared" ref="W69:W100" si="8">+D69+K69+T69</f>
        <v>0</v>
      </c>
      <c r="X69" s="37">
        <f t="shared" ref="X69:X100" si="9">+E69+L69+U69</f>
        <v>0</v>
      </c>
      <c r="Y69" s="73">
        <f t="shared" ref="Y69:Y100" si="10">+F69+M69+V69</f>
        <v>0</v>
      </c>
      <c r="Z69" s="37">
        <f>+D69*各種係数!I68*各種係数!$M$5</f>
        <v>0</v>
      </c>
      <c r="AA69" s="73">
        <f>+K69*各種係数!I68*各種係数!$M$5</f>
        <v>0</v>
      </c>
      <c r="AB69" s="37">
        <f>+T69*各種係数!I68*各種係数!$M$5</f>
        <v>0</v>
      </c>
      <c r="AC69" s="73">
        <f t="shared" si="3"/>
        <v>0</v>
      </c>
      <c r="AD69" s="37">
        <f>+D69*各種係数!J68*各種係数!$M$5</f>
        <v>0</v>
      </c>
      <c r="AE69" s="73">
        <f>+K69*各種係数!J68*各種係数!$M$5</f>
        <v>0</v>
      </c>
      <c r="AF69" s="37">
        <f>+T69*各種係数!J68*各種係数!$M$5</f>
        <v>0</v>
      </c>
      <c r="AG69" s="73">
        <f t="shared" si="4"/>
        <v>0</v>
      </c>
    </row>
    <row r="70" spans="1:33">
      <c r="A70" s="253">
        <v>481</v>
      </c>
      <c r="B70" s="291" t="s">
        <v>205</v>
      </c>
      <c r="C70" s="35">
        <f>価格変換!T71</f>
        <v>0</v>
      </c>
      <c r="D70" s="71">
        <f>+$C70*各種係数!D69</f>
        <v>0</v>
      </c>
      <c r="E70" s="71">
        <f>+$D70*各種係数!E69</f>
        <v>0</v>
      </c>
      <c r="F70" s="35">
        <f>+$D70*各種係数!F69</f>
        <v>0</v>
      </c>
      <c r="G70" s="71">
        <f>+$D70*各種係数!G69</f>
        <v>0</v>
      </c>
      <c r="H70" s="71">
        <v>0</v>
      </c>
      <c r="I70" s="35">
        <f>+H70*各種係数!D69</f>
        <v>0</v>
      </c>
      <c r="J70" s="71">
        <f>+H70*各種係数!C69</f>
        <v>0</v>
      </c>
      <c r="K70" s="35">
        <v>0</v>
      </c>
      <c r="L70" s="71">
        <f>+K70*各種係数!E69</f>
        <v>0</v>
      </c>
      <c r="M70" s="35">
        <f>+K70*各種係数!F69</f>
        <v>0</v>
      </c>
      <c r="N70" s="71">
        <f>+K70*各種係数!G69</f>
        <v>0</v>
      </c>
      <c r="O70" s="71"/>
      <c r="P70" s="35"/>
      <c r="Q70" s="71">
        <f>$P$109*各種係数!H69</f>
        <v>0</v>
      </c>
      <c r="R70" s="35">
        <f>+Q70*各種係数!D69</f>
        <v>0</v>
      </c>
      <c r="S70" s="71">
        <f>+Q70*各種係数!C69</f>
        <v>0</v>
      </c>
      <c r="T70" s="35">
        <v>0</v>
      </c>
      <c r="U70" s="71">
        <f>+T70*各種係数!E69</f>
        <v>0</v>
      </c>
      <c r="V70" s="35">
        <f>+T70*各種係数!G69</f>
        <v>0</v>
      </c>
      <c r="W70" s="71">
        <f t="shared" si="8"/>
        <v>0</v>
      </c>
      <c r="X70" s="35">
        <f t="shared" si="9"/>
        <v>0</v>
      </c>
      <c r="Y70" s="71">
        <f t="shared" si="10"/>
        <v>0</v>
      </c>
      <c r="Z70" s="35">
        <f>+D70*各種係数!I69*各種係数!$M$5</f>
        <v>0</v>
      </c>
      <c r="AA70" s="71">
        <f>+K70*各種係数!I69*各種係数!$M$5</f>
        <v>0</v>
      </c>
      <c r="AB70" s="35">
        <f>+T70*各種係数!I69*各種係数!$M$5</f>
        <v>0</v>
      </c>
      <c r="AC70" s="71">
        <f t="shared" ref="AC70:AC108" si="11">SUM(Z70:AB70)</f>
        <v>0</v>
      </c>
      <c r="AD70" s="35">
        <f>+D70*各種係数!J69*各種係数!$M$5</f>
        <v>0</v>
      </c>
      <c r="AE70" s="71">
        <f>+K70*各種係数!J69*各種係数!$M$5</f>
        <v>0</v>
      </c>
      <c r="AF70" s="35">
        <f>+T70*各種係数!J69*各種係数!$M$5</f>
        <v>0</v>
      </c>
      <c r="AG70" s="71">
        <f t="shared" ref="AG70:AG108" si="12">SUM(AD70:AF70)</f>
        <v>0</v>
      </c>
    </row>
    <row r="71" spans="1:33">
      <c r="A71" s="253">
        <v>511</v>
      </c>
      <c r="B71" s="291" t="s">
        <v>3</v>
      </c>
      <c r="C71" s="35">
        <f>価格変換!T72</f>
        <v>0</v>
      </c>
      <c r="D71" s="71">
        <f>+$C71*各種係数!D70</f>
        <v>0</v>
      </c>
      <c r="E71" s="71">
        <f>+$D71*各種係数!E70</f>
        <v>0</v>
      </c>
      <c r="F71" s="35">
        <f>+$D71*各種係数!F70</f>
        <v>0</v>
      </c>
      <c r="G71" s="71">
        <f>+$D71*各種係数!G70</f>
        <v>0</v>
      </c>
      <c r="H71" s="71">
        <v>0</v>
      </c>
      <c r="I71" s="35">
        <f>+H71*各種係数!D70</f>
        <v>0</v>
      </c>
      <c r="J71" s="71">
        <f>+H71*各種係数!C70</f>
        <v>0</v>
      </c>
      <c r="K71" s="35">
        <v>0</v>
      </c>
      <c r="L71" s="71">
        <f>+K71*各種係数!E70</f>
        <v>0</v>
      </c>
      <c r="M71" s="35">
        <f>+K71*各種係数!F70</f>
        <v>0</v>
      </c>
      <c r="N71" s="71">
        <f>+K71*各種係数!G70</f>
        <v>0</v>
      </c>
      <c r="O71" s="71"/>
      <c r="P71" s="35"/>
      <c r="Q71" s="71">
        <f>$P$109*各種係数!H70</f>
        <v>0</v>
      </c>
      <c r="R71" s="35">
        <f>+Q71*各種係数!D70</f>
        <v>0</v>
      </c>
      <c r="S71" s="71">
        <f>+Q71*各種係数!C70</f>
        <v>0</v>
      </c>
      <c r="T71" s="35">
        <v>0</v>
      </c>
      <c r="U71" s="71">
        <f>+T71*各種係数!E70</f>
        <v>0</v>
      </c>
      <c r="V71" s="35">
        <f>+T71*各種係数!G70</f>
        <v>0</v>
      </c>
      <c r="W71" s="71">
        <f t="shared" si="8"/>
        <v>0</v>
      </c>
      <c r="X71" s="35">
        <f t="shared" si="9"/>
        <v>0</v>
      </c>
      <c r="Y71" s="71">
        <f t="shared" si="10"/>
        <v>0</v>
      </c>
      <c r="Z71" s="35">
        <f>+D71*各種係数!I70*各種係数!$M$5</f>
        <v>0</v>
      </c>
      <c r="AA71" s="71">
        <f>+K71*各種係数!I70*各種係数!$M$5</f>
        <v>0</v>
      </c>
      <c r="AB71" s="35">
        <f>+T71*各種係数!I70*各種係数!$M$5</f>
        <v>0</v>
      </c>
      <c r="AC71" s="71">
        <f t="shared" si="11"/>
        <v>0</v>
      </c>
      <c r="AD71" s="35">
        <f>+D71*各種係数!J70*各種係数!$M$5</f>
        <v>0</v>
      </c>
      <c r="AE71" s="71">
        <f>+K71*各種係数!J70*各種係数!$M$5</f>
        <v>0</v>
      </c>
      <c r="AF71" s="35">
        <f>+T71*各種係数!J70*各種係数!$M$5</f>
        <v>0</v>
      </c>
      <c r="AG71" s="71">
        <f t="shared" si="12"/>
        <v>0</v>
      </c>
    </row>
    <row r="72" spans="1:33">
      <c r="A72" s="253">
        <v>531</v>
      </c>
      <c r="B72" s="291" t="s">
        <v>4</v>
      </c>
      <c r="C72" s="35">
        <f>価格変換!T73</f>
        <v>0</v>
      </c>
      <c r="D72" s="71">
        <f>+$C72*各種係数!D71</f>
        <v>0</v>
      </c>
      <c r="E72" s="71">
        <f>+$D72*各種係数!E71</f>
        <v>0</v>
      </c>
      <c r="F72" s="35">
        <f>+$D72*各種係数!F71</f>
        <v>0</v>
      </c>
      <c r="G72" s="71">
        <f>+$D72*各種係数!G71</f>
        <v>0</v>
      </c>
      <c r="H72" s="71">
        <v>0</v>
      </c>
      <c r="I72" s="35">
        <f>+H72*各種係数!D71</f>
        <v>0</v>
      </c>
      <c r="J72" s="71">
        <f>+H72*各種係数!C71</f>
        <v>0</v>
      </c>
      <c r="K72" s="35">
        <v>0</v>
      </c>
      <c r="L72" s="71">
        <f>+K72*各種係数!E71</f>
        <v>0</v>
      </c>
      <c r="M72" s="35">
        <f>+K72*各種係数!F71</f>
        <v>0</v>
      </c>
      <c r="N72" s="71">
        <f>+K72*各種係数!G71</f>
        <v>0</v>
      </c>
      <c r="O72" s="71"/>
      <c r="P72" s="35"/>
      <c r="Q72" s="71">
        <f>$P$109*各種係数!H71</f>
        <v>0</v>
      </c>
      <c r="R72" s="35">
        <f>+Q72*各種係数!D71</f>
        <v>0</v>
      </c>
      <c r="S72" s="71">
        <f>+Q72*各種係数!C71</f>
        <v>0</v>
      </c>
      <c r="T72" s="35">
        <v>0</v>
      </c>
      <c r="U72" s="71">
        <f>+T72*各種係数!E71</f>
        <v>0</v>
      </c>
      <c r="V72" s="35">
        <f>+T72*各種係数!G71</f>
        <v>0</v>
      </c>
      <c r="W72" s="71">
        <f t="shared" si="8"/>
        <v>0</v>
      </c>
      <c r="X72" s="35">
        <f t="shared" si="9"/>
        <v>0</v>
      </c>
      <c r="Y72" s="71">
        <f t="shared" si="10"/>
        <v>0</v>
      </c>
      <c r="Z72" s="35">
        <f>+D72*各種係数!I71*各種係数!$M$5</f>
        <v>0</v>
      </c>
      <c r="AA72" s="71">
        <f>+K72*各種係数!I71*各種係数!$M$5</f>
        <v>0</v>
      </c>
      <c r="AB72" s="35">
        <f>+T72*各種係数!I71*各種係数!$M$5</f>
        <v>0</v>
      </c>
      <c r="AC72" s="71">
        <f t="shared" si="11"/>
        <v>0</v>
      </c>
      <c r="AD72" s="35">
        <f>+D72*各種係数!J71*各種係数!$M$5</f>
        <v>0</v>
      </c>
      <c r="AE72" s="71">
        <f>+K72*各種係数!J71*各種係数!$M$5</f>
        <v>0</v>
      </c>
      <c r="AF72" s="35">
        <f>+T72*各種係数!J71*各種係数!$M$5</f>
        <v>0</v>
      </c>
      <c r="AG72" s="71">
        <f t="shared" si="12"/>
        <v>0</v>
      </c>
    </row>
    <row r="73" spans="1:33">
      <c r="A73" s="253">
        <v>551</v>
      </c>
      <c r="B73" s="291" t="s">
        <v>280</v>
      </c>
      <c r="C73" s="35">
        <f>価格変換!T74</f>
        <v>0</v>
      </c>
      <c r="D73" s="71">
        <f>+$C73*各種係数!D72</f>
        <v>0</v>
      </c>
      <c r="E73" s="71">
        <f>+$D73*各種係数!E72</f>
        <v>0</v>
      </c>
      <c r="F73" s="35">
        <f>+$D73*各種係数!F72</f>
        <v>0</v>
      </c>
      <c r="G73" s="71">
        <f>+$D73*各種係数!G72</f>
        <v>0</v>
      </c>
      <c r="H73" s="71">
        <v>0</v>
      </c>
      <c r="I73" s="35">
        <f>+H73*各種係数!D72</f>
        <v>0</v>
      </c>
      <c r="J73" s="71">
        <f>+H73*各種係数!C72</f>
        <v>0</v>
      </c>
      <c r="K73" s="35">
        <v>0</v>
      </c>
      <c r="L73" s="71">
        <f>+K73*各種係数!E72</f>
        <v>0</v>
      </c>
      <c r="M73" s="35">
        <f>+K73*各種係数!F72</f>
        <v>0</v>
      </c>
      <c r="N73" s="71">
        <f>+K73*各種係数!G72</f>
        <v>0</v>
      </c>
      <c r="O73" s="71"/>
      <c r="P73" s="35"/>
      <c r="Q73" s="71">
        <f>$P$109*各種係数!H72</f>
        <v>0</v>
      </c>
      <c r="R73" s="35">
        <f>+Q73*各種係数!D72</f>
        <v>0</v>
      </c>
      <c r="S73" s="71">
        <f>+Q73*各種係数!C72</f>
        <v>0</v>
      </c>
      <c r="T73" s="35">
        <v>0</v>
      </c>
      <c r="U73" s="71">
        <f>+T73*各種係数!E72</f>
        <v>0</v>
      </c>
      <c r="V73" s="35">
        <f>+T73*各種係数!G72</f>
        <v>0</v>
      </c>
      <c r="W73" s="71">
        <f t="shared" si="8"/>
        <v>0</v>
      </c>
      <c r="X73" s="35">
        <f t="shared" si="9"/>
        <v>0</v>
      </c>
      <c r="Y73" s="71">
        <f t="shared" si="10"/>
        <v>0</v>
      </c>
      <c r="Z73" s="35">
        <f>+D73*各種係数!I72*各種係数!$M$5</f>
        <v>0</v>
      </c>
      <c r="AA73" s="71">
        <f>+K73*各種係数!I72*各種係数!$M$5</f>
        <v>0</v>
      </c>
      <c r="AB73" s="35">
        <f>+T73*各種係数!I72*各種係数!$M$5</f>
        <v>0</v>
      </c>
      <c r="AC73" s="71">
        <f t="shared" si="11"/>
        <v>0</v>
      </c>
      <c r="AD73" s="35">
        <f>+D73*各種係数!J72*各種係数!$M$5</f>
        <v>0</v>
      </c>
      <c r="AE73" s="71">
        <f>+K73*各種係数!J72*各種係数!$M$5</f>
        <v>0</v>
      </c>
      <c r="AF73" s="35">
        <f>+T73*各種係数!J72*各種係数!$M$5</f>
        <v>0</v>
      </c>
      <c r="AG73" s="71">
        <f t="shared" si="12"/>
        <v>0</v>
      </c>
    </row>
    <row r="74" spans="1:33">
      <c r="A74" s="253">
        <v>552</v>
      </c>
      <c r="B74" s="291" t="s">
        <v>281</v>
      </c>
      <c r="C74" s="35">
        <f>価格変換!T75</f>
        <v>0</v>
      </c>
      <c r="D74" s="71">
        <f>+$C74*各種係数!D73</f>
        <v>0</v>
      </c>
      <c r="E74" s="71">
        <f>+$D74*各種係数!E73</f>
        <v>0</v>
      </c>
      <c r="F74" s="35">
        <f>+$D74*各種係数!F73</f>
        <v>0</v>
      </c>
      <c r="G74" s="71">
        <f>+$D74*各種係数!G73</f>
        <v>0</v>
      </c>
      <c r="H74" s="71">
        <v>0</v>
      </c>
      <c r="I74" s="35">
        <f>+H74*各種係数!D73</f>
        <v>0</v>
      </c>
      <c r="J74" s="71">
        <f>+H74*各種係数!C73</f>
        <v>0</v>
      </c>
      <c r="K74" s="35">
        <v>0</v>
      </c>
      <c r="L74" s="71">
        <f>+K74*各種係数!E73</f>
        <v>0</v>
      </c>
      <c r="M74" s="35">
        <f>+K74*各種係数!F73</f>
        <v>0</v>
      </c>
      <c r="N74" s="71">
        <f>+K74*各種係数!G73</f>
        <v>0</v>
      </c>
      <c r="O74" s="71"/>
      <c r="P74" s="35"/>
      <c r="Q74" s="71">
        <f>$P$109*各種係数!H73</f>
        <v>0</v>
      </c>
      <c r="R74" s="35">
        <f>+Q74*各種係数!D73</f>
        <v>0</v>
      </c>
      <c r="S74" s="71">
        <f>+Q74*各種係数!C73</f>
        <v>0</v>
      </c>
      <c r="T74" s="35">
        <v>0</v>
      </c>
      <c r="U74" s="71">
        <f>+T74*各種係数!E73</f>
        <v>0</v>
      </c>
      <c r="V74" s="35">
        <f>+T74*各種係数!G73</f>
        <v>0</v>
      </c>
      <c r="W74" s="71">
        <f t="shared" si="8"/>
        <v>0</v>
      </c>
      <c r="X74" s="35">
        <f t="shared" si="9"/>
        <v>0</v>
      </c>
      <c r="Y74" s="71">
        <f t="shared" si="10"/>
        <v>0</v>
      </c>
      <c r="Z74" s="35">
        <f>+D74*各種係数!I73*各種係数!$M$5</f>
        <v>0</v>
      </c>
      <c r="AA74" s="71">
        <f>+K74*各種係数!I73*各種係数!$M$5</f>
        <v>0</v>
      </c>
      <c r="AB74" s="35">
        <f>+T74*各種係数!I73*各種係数!$M$5</f>
        <v>0</v>
      </c>
      <c r="AC74" s="71">
        <f t="shared" si="11"/>
        <v>0</v>
      </c>
      <c r="AD74" s="35">
        <f>+D74*各種係数!J73*各種係数!$M$5</f>
        <v>0</v>
      </c>
      <c r="AE74" s="71">
        <f>+K74*各種係数!J73*各種係数!$M$5</f>
        <v>0</v>
      </c>
      <c r="AF74" s="35">
        <f>+T74*各種係数!J73*各種係数!$M$5</f>
        <v>0</v>
      </c>
      <c r="AG74" s="71">
        <f t="shared" si="12"/>
        <v>0</v>
      </c>
    </row>
    <row r="75" spans="1:33">
      <c r="A75" s="297">
        <v>553</v>
      </c>
      <c r="B75" s="265" t="s">
        <v>282</v>
      </c>
      <c r="C75" s="36">
        <f>価格変換!T76</f>
        <v>0</v>
      </c>
      <c r="D75" s="72">
        <f>+$C75*各種係数!D74</f>
        <v>0</v>
      </c>
      <c r="E75" s="72">
        <f>+$D75*各種係数!E74</f>
        <v>0</v>
      </c>
      <c r="F75" s="36">
        <f>+$D75*各種係数!F74</f>
        <v>0</v>
      </c>
      <c r="G75" s="72">
        <f>+$D75*各種係数!G74</f>
        <v>0</v>
      </c>
      <c r="H75" s="72">
        <v>0</v>
      </c>
      <c r="I75" s="36">
        <f>+H75*各種係数!D74</f>
        <v>0</v>
      </c>
      <c r="J75" s="72">
        <f>+H75*各種係数!C74</f>
        <v>0</v>
      </c>
      <c r="K75" s="36">
        <v>0</v>
      </c>
      <c r="L75" s="72">
        <f>+K75*各種係数!E74</f>
        <v>0</v>
      </c>
      <c r="M75" s="36">
        <f>+K75*各種係数!F74</f>
        <v>0</v>
      </c>
      <c r="N75" s="72">
        <f>+K75*各種係数!G74</f>
        <v>0</v>
      </c>
      <c r="O75" s="72"/>
      <c r="P75" s="36"/>
      <c r="Q75" s="72">
        <f>$P$109*各種係数!H74</f>
        <v>0</v>
      </c>
      <c r="R75" s="36">
        <f>+Q75*各種係数!D74</f>
        <v>0</v>
      </c>
      <c r="S75" s="72">
        <f>+Q75*各種係数!C74</f>
        <v>0</v>
      </c>
      <c r="T75" s="36">
        <v>0</v>
      </c>
      <c r="U75" s="72">
        <f>+T75*各種係数!E74</f>
        <v>0</v>
      </c>
      <c r="V75" s="36">
        <f>+T75*各種係数!G74</f>
        <v>0</v>
      </c>
      <c r="W75" s="72">
        <f t="shared" si="8"/>
        <v>0</v>
      </c>
      <c r="X75" s="36">
        <f t="shared" si="9"/>
        <v>0</v>
      </c>
      <c r="Y75" s="72">
        <f t="shared" si="10"/>
        <v>0</v>
      </c>
      <c r="Z75" s="36">
        <f>+D75*各種係数!I74*各種係数!$M$5</f>
        <v>0</v>
      </c>
      <c r="AA75" s="72">
        <f>+K75*各種係数!I74*各種係数!$M$5</f>
        <v>0</v>
      </c>
      <c r="AB75" s="36">
        <f>+T75*各種係数!I74*各種係数!$M$5</f>
        <v>0</v>
      </c>
      <c r="AC75" s="72">
        <f t="shared" si="11"/>
        <v>0</v>
      </c>
      <c r="AD75" s="36">
        <f>+D75*各種係数!J74*各種係数!$M$5</f>
        <v>0</v>
      </c>
      <c r="AE75" s="72">
        <f>+K75*各種係数!J74*各種係数!$M$5</f>
        <v>0</v>
      </c>
      <c r="AF75" s="36">
        <f>+T75*各種係数!J74*各種係数!$M$5</f>
        <v>0</v>
      </c>
      <c r="AG75" s="72">
        <f t="shared" si="12"/>
        <v>0</v>
      </c>
    </row>
    <row r="76" spans="1:33">
      <c r="A76" s="253">
        <v>571</v>
      </c>
      <c r="B76" s="291" t="s">
        <v>283</v>
      </c>
      <c r="C76" s="35">
        <f>価格変換!T77</f>
        <v>0</v>
      </c>
      <c r="D76" s="71">
        <f>+$C76*各種係数!D75</f>
        <v>0</v>
      </c>
      <c r="E76" s="71">
        <f>+$D76*各種係数!E75</f>
        <v>0</v>
      </c>
      <c r="F76" s="35">
        <f>+$D76*各種係数!F75</f>
        <v>0</v>
      </c>
      <c r="G76" s="71">
        <f>+$D76*各種係数!G75</f>
        <v>0</v>
      </c>
      <c r="H76" s="71">
        <v>0</v>
      </c>
      <c r="I76" s="35">
        <f>+H76*各種係数!D75</f>
        <v>0</v>
      </c>
      <c r="J76" s="71">
        <f>+H76*各種係数!C75</f>
        <v>0</v>
      </c>
      <c r="K76" s="35">
        <v>0</v>
      </c>
      <c r="L76" s="71">
        <f>+K76*各種係数!E75</f>
        <v>0</v>
      </c>
      <c r="M76" s="35">
        <f>+K76*各種係数!F75</f>
        <v>0</v>
      </c>
      <c r="N76" s="71">
        <f>+K76*各種係数!G75</f>
        <v>0</v>
      </c>
      <c r="O76" s="71"/>
      <c r="P76" s="35"/>
      <c r="Q76" s="71">
        <f>$P$109*各種係数!H75</f>
        <v>0</v>
      </c>
      <c r="R76" s="35">
        <f>+Q76*各種係数!D75</f>
        <v>0</v>
      </c>
      <c r="S76" s="71">
        <f>+Q76*各種係数!C75</f>
        <v>0</v>
      </c>
      <c r="T76" s="35">
        <v>0</v>
      </c>
      <c r="U76" s="71">
        <f>+T76*各種係数!E75</f>
        <v>0</v>
      </c>
      <c r="V76" s="35">
        <f>+T76*各種係数!G75</f>
        <v>0</v>
      </c>
      <c r="W76" s="71">
        <f t="shared" si="8"/>
        <v>0</v>
      </c>
      <c r="X76" s="35">
        <f t="shared" si="9"/>
        <v>0</v>
      </c>
      <c r="Y76" s="71">
        <f t="shared" si="10"/>
        <v>0</v>
      </c>
      <c r="Z76" s="35">
        <f>+D76*各種係数!I75*各種係数!$M$5</f>
        <v>0</v>
      </c>
      <c r="AA76" s="71">
        <f>+K76*各種係数!I75*各種係数!$M$5</f>
        <v>0</v>
      </c>
      <c r="AB76" s="35">
        <f>+T76*各種係数!I75*各種係数!$M$5</f>
        <v>0</v>
      </c>
      <c r="AC76" s="71">
        <f t="shared" si="11"/>
        <v>0</v>
      </c>
      <c r="AD76" s="35">
        <f>+D76*各種係数!J75*各種係数!$M$5</f>
        <v>0</v>
      </c>
      <c r="AE76" s="71">
        <f>+K76*各種係数!J75*各種係数!$M$5</f>
        <v>0</v>
      </c>
      <c r="AF76" s="35">
        <f>+T76*各種係数!J75*各種係数!$M$5</f>
        <v>0</v>
      </c>
      <c r="AG76" s="71">
        <f t="shared" si="12"/>
        <v>0</v>
      </c>
    </row>
    <row r="77" spans="1:33">
      <c r="A77" s="253">
        <v>572</v>
      </c>
      <c r="B77" s="291" t="s">
        <v>284</v>
      </c>
      <c r="C77" s="35">
        <f>価格変換!T78</f>
        <v>0</v>
      </c>
      <c r="D77" s="71">
        <f>+$C77*各種係数!D76</f>
        <v>0</v>
      </c>
      <c r="E77" s="71">
        <f>+$D77*各種係数!E76</f>
        <v>0</v>
      </c>
      <c r="F77" s="35">
        <f>+$D77*各種係数!F76</f>
        <v>0</v>
      </c>
      <c r="G77" s="71">
        <f>+$D77*各種係数!G76</f>
        <v>0</v>
      </c>
      <c r="H77" s="71">
        <v>0</v>
      </c>
      <c r="I77" s="35">
        <f>+H77*各種係数!D76</f>
        <v>0</v>
      </c>
      <c r="J77" s="71">
        <f>+H77*各種係数!C76</f>
        <v>0</v>
      </c>
      <c r="K77" s="35">
        <v>0</v>
      </c>
      <c r="L77" s="71">
        <f>+K77*各種係数!E76</f>
        <v>0</v>
      </c>
      <c r="M77" s="35">
        <f>+K77*各種係数!F76</f>
        <v>0</v>
      </c>
      <c r="N77" s="71">
        <f>+K77*各種係数!G76</f>
        <v>0</v>
      </c>
      <c r="O77" s="71"/>
      <c r="P77" s="35"/>
      <c r="Q77" s="71">
        <f>$P$109*各種係数!H76</f>
        <v>0</v>
      </c>
      <c r="R77" s="35">
        <f>+Q77*各種係数!D76</f>
        <v>0</v>
      </c>
      <c r="S77" s="71">
        <f>+Q77*各種係数!C76</f>
        <v>0</v>
      </c>
      <c r="T77" s="35">
        <v>0</v>
      </c>
      <c r="U77" s="71">
        <f>+T77*各種係数!E76</f>
        <v>0</v>
      </c>
      <c r="V77" s="35">
        <f>+T77*各種係数!G76</f>
        <v>0</v>
      </c>
      <c r="W77" s="71">
        <f t="shared" si="8"/>
        <v>0</v>
      </c>
      <c r="X77" s="35">
        <f t="shared" si="9"/>
        <v>0</v>
      </c>
      <c r="Y77" s="71">
        <f t="shared" si="10"/>
        <v>0</v>
      </c>
      <c r="Z77" s="35">
        <f>+D77*各種係数!I76*各種係数!$M$5</f>
        <v>0</v>
      </c>
      <c r="AA77" s="71">
        <f>+K77*各種係数!I76*各種係数!$M$5</f>
        <v>0</v>
      </c>
      <c r="AB77" s="35">
        <f>+T77*各種係数!I76*各種係数!$M$5</f>
        <v>0</v>
      </c>
      <c r="AC77" s="71">
        <f t="shared" si="11"/>
        <v>0</v>
      </c>
      <c r="AD77" s="35">
        <f>+D77*各種係数!J76*各種係数!$M$5</f>
        <v>0</v>
      </c>
      <c r="AE77" s="71">
        <f>+K77*各種係数!J76*各種係数!$M$5</f>
        <v>0</v>
      </c>
      <c r="AF77" s="35">
        <f>+T77*各種係数!J76*各種係数!$M$5</f>
        <v>0</v>
      </c>
      <c r="AG77" s="71">
        <f t="shared" si="12"/>
        <v>0</v>
      </c>
    </row>
    <row r="78" spans="1:33">
      <c r="A78" s="253">
        <v>573</v>
      </c>
      <c r="B78" s="291" t="s">
        <v>285</v>
      </c>
      <c r="C78" s="35">
        <f>価格変換!T79</f>
        <v>0</v>
      </c>
      <c r="D78" s="71">
        <f>+$C78*各種係数!D77</f>
        <v>0</v>
      </c>
      <c r="E78" s="71">
        <f>+$D78*各種係数!E77</f>
        <v>0</v>
      </c>
      <c r="F78" s="35">
        <f>+$D78*各種係数!F77</f>
        <v>0</v>
      </c>
      <c r="G78" s="71">
        <f>+$D78*各種係数!G77</f>
        <v>0</v>
      </c>
      <c r="H78" s="71">
        <v>0</v>
      </c>
      <c r="I78" s="35">
        <f>+H78*各種係数!D77</f>
        <v>0</v>
      </c>
      <c r="J78" s="71">
        <f>+H78*各種係数!C77</f>
        <v>0</v>
      </c>
      <c r="K78" s="35">
        <v>0</v>
      </c>
      <c r="L78" s="71">
        <f>+K78*各種係数!E77</f>
        <v>0</v>
      </c>
      <c r="M78" s="35">
        <f>+K78*各種係数!F77</f>
        <v>0</v>
      </c>
      <c r="N78" s="71">
        <f>+K78*各種係数!G77</f>
        <v>0</v>
      </c>
      <c r="O78" s="71"/>
      <c r="P78" s="35"/>
      <c r="Q78" s="71">
        <f>$P$109*各種係数!H77</f>
        <v>0</v>
      </c>
      <c r="R78" s="35">
        <f>+Q78*各種係数!D77</f>
        <v>0</v>
      </c>
      <c r="S78" s="71">
        <f>+Q78*各種係数!C77</f>
        <v>0</v>
      </c>
      <c r="T78" s="35">
        <v>0</v>
      </c>
      <c r="U78" s="71">
        <f>+T78*各種係数!E77</f>
        <v>0</v>
      </c>
      <c r="V78" s="35">
        <f>+T78*各種係数!G77</f>
        <v>0</v>
      </c>
      <c r="W78" s="71">
        <f t="shared" si="8"/>
        <v>0</v>
      </c>
      <c r="X78" s="35">
        <f t="shared" si="9"/>
        <v>0</v>
      </c>
      <c r="Y78" s="71">
        <f t="shared" si="10"/>
        <v>0</v>
      </c>
      <c r="Z78" s="35">
        <f>+D78*各種係数!I77*各種係数!$M$5</f>
        <v>0</v>
      </c>
      <c r="AA78" s="71">
        <f>+K78*各種係数!I77*各種係数!$M$5</f>
        <v>0</v>
      </c>
      <c r="AB78" s="35">
        <f>+T78*各種係数!I77*各種係数!$M$5</f>
        <v>0</v>
      </c>
      <c r="AC78" s="71">
        <f t="shared" si="11"/>
        <v>0</v>
      </c>
      <c r="AD78" s="35">
        <f>+D78*各種係数!J77*各種係数!$M$5</f>
        <v>0</v>
      </c>
      <c r="AE78" s="71">
        <f>+K78*各種係数!J77*各種係数!$M$5</f>
        <v>0</v>
      </c>
      <c r="AF78" s="35">
        <f>+T78*各種係数!J77*各種係数!$M$5</f>
        <v>0</v>
      </c>
      <c r="AG78" s="71">
        <f t="shared" si="12"/>
        <v>0</v>
      </c>
    </row>
    <row r="79" spans="1:33">
      <c r="A79" s="254">
        <v>574</v>
      </c>
      <c r="B79" s="264" t="s">
        <v>286</v>
      </c>
      <c r="C79" s="37">
        <f>価格変換!T80</f>
        <v>0</v>
      </c>
      <c r="D79" s="73">
        <f>+$C79*各種係数!D78</f>
        <v>0</v>
      </c>
      <c r="E79" s="73">
        <f>+$D79*各種係数!E78</f>
        <v>0</v>
      </c>
      <c r="F79" s="37">
        <f>+$D79*各種係数!F78</f>
        <v>0</v>
      </c>
      <c r="G79" s="73">
        <f>+$D79*各種係数!G78</f>
        <v>0</v>
      </c>
      <c r="H79" s="73">
        <v>0</v>
      </c>
      <c r="I79" s="37">
        <f>+H79*各種係数!D78</f>
        <v>0</v>
      </c>
      <c r="J79" s="73">
        <f>+H79*各種係数!C78</f>
        <v>0</v>
      </c>
      <c r="K79" s="37">
        <v>0</v>
      </c>
      <c r="L79" s="73">
        <f>+K79*各種係数!E78</f>
        <v>0</v>
      </c>
      <c r="M79" s="37">
        <f>+K79*各種係数!F78</f>
        <v>0</v>
      </c>
      <c r="N79" s="73">
        <f>+K79*各種係数!G78</f>
        <v>0</v>
      </c>
      <c r="O79" s="73"/>
      <c r="P79" s="37"/>
      <c r="Q79" s="73">
        <f>$P$109*各種係数!H78</f>
        <v>0</v>
      </c>
      <c r="R79" s="37">
        <f>+Q79*各種係数!D78</f>
        <v>0</v>
      </c>
      <c r="S79" s="73">
        <f>+Q79*各種係数!C78</f>
        <v>0</v>
      </c>
      <c r="T79" s="37">
        <v>0</v>
      </c>
      <c r="U79" s="73">
        <f>+T79*各種係数!E78</f>
        <v>0</v>
      </c>
      <c r="V79" s="37">
        <f>+T79*各種係数!G78</f>
        <v>0</v>
      </c>
      <c r="W79" s="73">
        <f t="shared" si="8"/>
        <v>0</v>
      </c>
      <c r="X79" s="37">
        <f t="shared" si="9"/>
        <v>0</v>
      </c>
      <c r="Y79" s="73">
        <f t="shared" si="10"/>
        <v>0</v>
      </c>
      <c r="Z79" s="37">
        <f>+D79*各種係数!I78*各種係数!$M$5</f>
        <v>0</v>
      </c>
      <c r="AA79" s="73">
        <f>+K79*各種係数!I78*各種係数!$M$5</f>
        <v>0</v>
      </c>
      <c r="AB79" s="37">
        <f>+T79*各種係数!I78*各種係数!$M$5</f>
        <v>0</v>
      </c>
      <c r="AC79" s="73">
        <f t="shared" si="11"/>
        <v>0</v>
      </c>
      <c r="AD79" s="37">
        <f>+D79*各種係数!J78*各種係数!$M$5</f>
        <v>0</v>
      </c>
      <c r="AE79" s="73">
        <f>+K79*各種係数!J78*各種係数!$M$5</f>
        <v>0</v>
      </c>
      <c r="AF79" s="37">
        <f>+T79*各種係数!J78*各種係数!$M$5</f>
        <v>0</v>
      </c>
      <c r="AG79" s="73">
        <f t="shared" si="12"/>
        <v>0</v>
      </c>
    </row>
    <row r="80" spans="1:33">
      <c r="A80" s="253">
        <v>575</v>
      </c>
      <c r="B80" s="291" t="s">
        <v>287</v>
      </c>
      <c r="C80" s="35">
        <f>価格変換!T81</f>
        <v>0</v>
      </c>
      <c r="D80" s="71">
        <f>+$C80*各種係数!D79</f>
        <v>0</v>
      </c>
      <c r="E80" s="71">
        <f>+$D80*各種係数!E79</f>
        <v>0</v>
      </c>
      <c r="F80" s="35">
        <f>+$D80*各種係数!F79</f>
        <v>0</v>
      </c>
      <c r="G80" s="71">
        <f>+$D80*各種係数!G79</f>
        <v>0</v>
      </c>
      <c r="H80" s="71">
        <v>0</v>
      </c>
      <c r="I80" s="35">
        <f>+H80*各種係数!D79</f>
        <v>0</v>
      </c>
      <c r="J80" s="71">
        <f>+H80*各種係数!C79</f>
        <v>0</v>
      </c>
      <c r="K80" s="35">
        <v>0</v>
      </c>
      <c r="L80" s="71">
        <f>+K80*各種係数!E79</f>
        <v>0</v>
      </c>
      <c r="M80" s="35">
        <f>+K80*各種係数!F79</f>
        <v>0</v>
      </c>
      <c r="N80" s="71">
        <f>+K80*各種係数!G79</f>
        <v>0</v>
      </c>
      <c r="O80" s="71"/>
      <c r="P80" s="35"/>
      <c r="Q80" s="71">
        <f>$P$109*各種係数!H79</f>
        <v>0</v>
      </c>
      <c r="R80" s="35">
        <f>+Q80*各種係数!D79</f>
        <v>0</v>
      </c>
      <c r="S80" s="71">
        <f>+Q80*各種係数!C79</f>
        <v>0</v>
      </c>
      <c r="T80" s="35">
        <v>0</v>
      </c>
      <c r="U80" s="71">
        <f>+T80*各種係数!E79</f>
        <v>0</v>
      </c>
      <c r="V80" s="35">
        <f>+T80*各種係数!G79</f>
        <v>0</v>
      </c>
      <c r="W80" s="71">
        <f t="shared" si="8"/>
        <v>0</v>
      </c>
      <c r="X80" s="35">
        <f t="shared" si="9"/>
        <v>0</v>
      </c>
      <c r="Y80" s="71">
        <f t="shared" si="10"/>
        <v>0</v>
      </c>
      <c r="Z80" s="35">
        <f>+D80*各種係数!I79*各種係数!$M$5</f>
        <v>0</v>
      </c>
      <c r="AA80" s="71">
        <f>+K80*各種係数!I79*各種係数!$M$5</f>
        <v>0</v>
      </c>
      <c r="AB80" s="35">
        <f>+T80*各種係数!I79*各種係数!$M$5</f>
        <v>0</v>
      </c>
      <c r="AC80" s="71">
        <f t="shared" si="11"/>
        <v>0</v>
      </c>
      <c r="AD80" s="35">
        <f>+D80*各種係数!J79*各種係数!$M$5</f>
        <v>0</v>
      </c>
      <c r="AE80" s="71">
        <f>+K80*各種係数!J79*各種係数!$M$5</f>
        <v>0</v>
      </c>
      <c r="AF80" s="35">
        <f>+T80*各種係数!J79*各種係数!$M$5</f>
        <v>0</v>
      </c>
      <c r="AG80" s="71">
        <f t="shared" si="12"/>
        <v>0</v>
      </c>
    </row>
    <row r="81" spans="1:33">
      <c r="A81" s="253">
        <v>576</v>
      </c>
      <c r="B81" s="291" t="s">
        <v>288</v>
      </c>
      <c r="C81" s="35">
        <f>価格変換!T82</f>
        <v>0</v>
      </c>
      <c r="D81" s="71">
        <f>+$C81*各種係数!D80</f>
        <v>0</v>
      </c>
      <c r="E81" s="71">
        <f>+$D81*各種係数!E80</f>
        <v>0</v>
      </c>
      <c r="F81" s="35">
        <f>+$D81*各種係数!F80</f>
        <v>0</v>
      </c>
      <c r="G81" s="71">
        <f>+$D81*各種係数!G80</f>
        <v>0</v>
      </c>
      <c r="H81" s="71">
        <v>0</v>
      </c>
      <c r="I81" s="35">
        <f>+H81*各種係数!D80</f>
        <v>0</v>
      </c>
      <c r="J81" s="71">
        <f>+H81*各種係数!C80</f>
        <v>0</v>
      </c>
      <c r="K81" s="35">
        <v>0</v>
      </c>
      <c r="L81" s="71">
        <f>+K81*各種係数!E80</f>
        <v>0</v>
      </c>
      <c r="M81" s="35">
        <f>+K81*各種係数!F80</f>
        <v>0</v>
      </c>
      <c r="N81" s="71">
        <f>+K81*各種係数!G80</f>
        <v>0</v>
      </c>
      <c r="O81" s="71"/>
      <c r="P81" s="35"/>
      <c r="Q81" s="71">
        <f>$P$109*各種係数!H80</f>
        <v>0</v>
      </c>
      <c r="R81" s="35">
        <f>+Q81*各種係数!D80</f>
        <v>0</v>
      </c>
      <c r="S81" s="71">
        <f>+Q81*各種係数!C80</f>
        <v>0</v>
      </c>
      <c r="T81" s="35">
        <v>0</v>
      </c>
      <c r="U81" s="71">
        <f>+T81*各種係数!E80</f>
        <v>0</v>
      </c>
      <c r="V81" s="35">
        <f>+T81*各種係数!G80</f>
        <v>0</v>
      </c>
      <c r="W81" s="71">
        <f t="shared" si="8"/>
        <v>0</v>
      </c>
      <c r="X81" s="35">
        <f t="shared" si="9"/>
        <v>0</v>
      </c>
      <c r="Y81" s="71">
        <f t="shared" si="10"/>
        <v>0</v>
      </c>
      <c r="Z81" s="35">
        <f>+D81*各種係数!I80*各種係数!$M$5</f>
        <v>0</v>
      </c>
      <c r="AA81" s="71">
        <f>+K81*各種係数!I80*各種係数!$M$5</f>
        <v>0</v>
      </c>
      <c r="AB81" s="35">
        <f>+T81*各種係数!I80*各種係数!$M$5</f>
        <v>0</v>
      </c>
      <c r="AC81" s="71">
        <f t="shared" si="11"/>
        <v>0</v>
      </c>
      <c r="AD81" s="35">
        <f>+D81*各種係数!J80*各種係数!$M$5</f>
        <v>0</v>
      </c>
      <c r="AE81" s="71">
        <f>+K81*各種係数!J80*各種係数!$M$5</f>
        <v>0</v>
      </c>
      <c r="AF81" s="35">
        <f>+T81*各種係数!J80*各種係数!$M$5</f>
        <v>0</v>
      </c>
      <c r="AG81" s="71">
        <f t="shared" si="12"/>
        <v>0</v>
      </c>
    </row>
    <row r="82" spans="1:33">
      <c r="A82" s="253">
        <v>577</v>
      </c>
      <c r="B82" s="291" t="s">
        <v>289</v>
      </c>
      <c r="C82" s="35">
        <f>価格変換!T83</f>
        <v>0</v>
      </c>
      <c r="D82" s="71">
        <f>+$C82*各種係数!D81</f>
        <v>0</v>
      </c>
      <c r="E82" s="71">
        <f>+$D82*各種係数!E81</f>
        <v>0</v>
      </c>
      <c r="F82" s="35">
        <f>+$D82*各種係数!F81</f>
        <v>0</v>
      </c>
      <c r="G82" s="71">
        <f>+$D82*各種係数!G81</f>
        <v>0</v>
      </c>
      <c r="H82" s="71">
        <v>0</v>
      </c>
      <c r="I82" s="35">
        <f>+H82*各種係数!D81</f>
        <v>0</v>
      </c>
      <c r="J82" s="71">
        <f>+H82*各種係数!C81</f>
        <v>0</v>
      </c>
      <c r="K82" s="35">
        <v>0</v>
      </c>
      <c r="L82" s="71">
        <f>+K82*各種係数!E81</f>
        <v>0</v>
      </c>
      <c r="M82" s="35">
        <f>+K82*各種係数!F81</f>
        <v>0</v>
      </c>
      <c r="N82" s="71">
        <f>+K82*各種係数!G81</f>
        <v>0</v>
      </c>
      <c r="O82" s="71"/>
      <c r="P82" s="35"/>
      <c r="Q82" s="71">
        <f>$P$109*各種係数!H81</f>
        <v>0</v>
      </c>
      <c r="R82" s="35">
        <f>+Q82*各種係数!D81</f>
        <v>0</v>
      </c>
      <c r="S82" s="71">
        <f>+Q82*各種係数!C81</f>
        <v>0</v>
      </c>
      <c r="T82" s="35">
        <v>0</v>
      </c>
      <c r="U82" s="71">
        <f>+T82*各種係数!E81</f>
        <v>0</v>
      </c>
      <c r="V82" s="35">
        <f>+T82*各種係数!G81</f>
        <v>0</v>
      </c>
      <c r="W82" s="71">
        <f t="shared" si="8"/>
        <v>0</v>
      </c>
      <c r="X82" s="35">
        <f t="shared" si="9"/>
        <v>0</v>
      </c>
      <c r="Y82" s="71">
        <f t="shared" si="10"/>
        <v>0</v>
      </c>
      <c r="Z82" s="35">
        <f>+D82*各種係数!I81*各種係数!$M$5</f>
        <v>0</v>
      </c>
      <c r="AA82" s="71">
        <f>+K82*各種係数!I81*各種係数!$M$5</f>
        <v>0</v>
      </c>
      <c r="AB82" s="35">
        <f>+T82*各種係数!I81*各種係数!$M$5</f>
        <v>0</v>
      </c>
      <c r="AC82" s="71">
        <f t="shared" si="11"/>
        <v>0</v>
      </c>
      <c r="AD82" s="35">
        <f>+D82*各種係数!J81*各種係数!$M$5</f>
        <v>0</v>
      </c>
      <c r="AE82" s="71">
        <f>+K82*各種係数!J81*各種係数!$M$5</f>
        <v>0</v>
      </c>
      <c r="AF82" s="35">
        <f>+T82*各種係数!J81*各種係数!$M$5</f>
        <v>0</v>
      </c>
      <c r="AG82" s="71">
        <f t="shared" si="12"/>
        <v>0</v>
      </c>
    </row>
    <row r="83" spans="1:33">
      <c r="A83" s="253">
        <v>578</v>
      </c>
      <c r="B83" s="291" t="s">
        <v>290</v>
      </c>
      <c r="C83" s="35">
        <f>価格変換!T84</f>
        <v>0</v>
      </c>
      <c r="D83" s="71">
        <f>+$C83*各種係数!D82</f>
        <v>0</v>
      </c>
      <c r="E83" s="71">
        <f>+$D83*各種係数!E82</f>
        <v>0</v>
      </c>
      <c r="F83" s="35">
        <f>+$D83*各種係数!F82</f>
        <v>0</v>
      </c>
      <c r="G83" s="71">
        <f>+$D83*各種係数!G82</f>
        <v>0</v>
      </c>
      <c r="H83" s="71">
        <v>0</v>
      </c>
      <c r="I83" s="35">
        <f>+H83*各種係数!D82</f>
        <v>0</v>
      </c>
      <c r="J83" s="71">
        <f>+H83*各種係数!C82</f>
        <v>0</v>
      </c>
      <c r="K83" s="35">
        <v>0</v>
      </c>
      <c r="L83" s="71">
        <f>+K83*各種係数!E82</f>
        <v>0</v>
      </c>
      <c r="M83" s="35">
        <f>+K83*各種係数!F82</f>
        <v>0</v>
      </c>
      <c r="N83" s="71">
        <f>+K83*各種係数!G82</f>
        <v>0</v>
      </c>
      <c r="O83" s="71"/>
      <c r="P83" s="35"/>
      <c r="Q83" s="71">
        <f>$P$109*各種係数!H82</f>
        <v>0</v>
      </c>
      <c r="R83" s="35">
        <f>+Q83*各種係数!D82</f>
        <v>0</v>
      </c>
      <c r="S83" s="71">
        <f>+Q83*各種係数!C82</f>
        <v>0</v>
      </c>
      <c r="T83" s="35">
        <v>0</v>
      </c>
      <c r="U83" s="71">
        <f>+T83*各種係数!E82</f>
        <v>0</v>
      </c>
      <c r="V83" s="35">
        <f>+T83*各種係数!G82</f>
        <v>0</v>
      </c>
      <c r="W83" s="71">
        <f t="shared" si="8"/>
        <v>0</v>
      </c>
      <c r="X83" s="35">
        <f t="shared" si="9"/>
        <v>0</v>
      </c>
      <c r="Y83" s="71">
        <f t="shared" si="10"/>
        <v>0</v>
      </c>
      <c r="Z83" s="35">
        <f>+D83*各種係数!I82*各種係数!$M$5</f>
        <v>0</v>
      </c>
      <c r="AA83" s="71">
        <f>+K83*各種係数!I82*各種係数!$M$5</f>
        <v>0</v>
      </c>
      <c r="AB83" s="35">
        <f>+T83*各種係数!I82*各種係数!$M$5</f>
        <v>0</v>
      </c>
      <c r="AC83" s="71">
        <f t="shared" si="11"/>
        <v>0</v>
      </c>
      <c r="AD83" s="35">
        <f>+D83*各種係数!J82*各種係数!$M$5</f>
        <v>0</v>
      </c>
      <c r="AE83" s="71">
        <f>+K83*各種係数!J82*各種係数!$M$5</f>
        <v>0</v>
      </c>
      <c r="AF83" s="35">
        <f>+T83*各種係数!J82*各種係数!$M$5</f>
        <v>0</v>
      </c>
      <c r="AG83" s="71">
        <f t="shared" si="12"/>
        <v>0</v>
      </c>
    </row>
    <row r="84" spans="1:33">
      <c r="A84" s="253">
        <v>579</v>
      </c>
      <c r="B84" s="291" t="s">
        <v>291</v>
      </c>
      <c r="C84" s="35">
        <f>価格変換!T85</f>
        <v>0</v>
      </c>
      <c r="D84" s="71">
        <f>+$C84*各種係数!D83</f>
        <v>0</v>
      </c>
      <c r="E84" s="71">
        <f>+$D84*各種係数!E83</f>
        <v>0</v>
      </c>
      <c r="F84" s="35">
        <f>+$D84*各種係数!F83</f>
        <v>0</v>
      </c>
      <c r="G84" s="71">
        <f>+$D84*各種係数!G83</f>
        <v>0</v>
      </c>
      <c r="H84" s="71">
        <v>0</v>
      </c>
      <c r="I84" s="35">
        <f>+H84*各種係数!D83</f>
        <v>0</v>
      </c>
      <c r="J84" s="71">
        <f>+H84*各種係数!C83</f>
        <v>0</v>
      </c>
      <c r="K84" s="35">
        <v>0</v>
      </c>
      <c r="L84" s="71">
        <f>+K84*各種係数!E83</f>
        <v>0</v>
      </c>
      <c r="M84" s="35">
        <f>+K84*各種係数!F83</f>
        <v>0</v>
      </c>
      <c r="N84" s="71">
        <f>+K84*各種係数!G83</f>
        <v>0</v>
      </c>
      <c r="O84" s="71"/>
      <c r="P84" s="35"/>
      <c r="Q84" s="71">
        <f>$P$109*各種係数!H83</f>
        <v>0</v>
      </c>
      <c r="R84" s="35">
        <f>+Q84*各種係数!D83</f>
        <v>0</v>
      </c>
      <c r="S84" s="71">
        <f>+Q84*各種係数!C83</f>
        <v>0</v>
      </c>
      <c r="T84" s="35">
        <v>0</v>
      </c>
      <c r="U84" s="71">
        <f>+T84*各種係数!E83</f>
        <v>0</v>
      </c>
      <c r="V84" s="35">
        <f>+T84*各種係数!G83</f>
        <v>0</v>
      </c>
      <c r="W84" s="71">
        <f t="shared" si="8"/>
        <v>0</v>
      </c>
      <c r="X84" s="35">
        <f t="shared" si="9"/>
        <v>0</v>
      </c>
      <c r="Y84" s="71">
        <f t="shared" si="10"/>
        <v>0</v>
      </c>
      <c r="Z84" s="35">
        <f>+D84*各種係数!I83*各種係数!$M$5</f>
        <v>0</v>
      </c>
      <c r="AA84" s="71">
        <f>+K84*各種係数!I83*各種係数!$M$5</f>
        <v>0</v>
      </c>
      <c r="AB84" s="35">
        <f>+T84*各種係数!I83*各種係数!$M$5</f>
        <v>0</v>
      </c>
      <c r="AC84" s="71">
        <f t="shared" si="11"/>
        <v>0</v>
      </c>
      <c r="AD84" s="35">
        <f>+D84*各種係数!J83*各種係数!$M$5</f>
        <v>0</v>
      </c>
      <c r="AE84" s="71">
        <f>+K84*各種係数!J83*各種係数!$M$5</f>
        <v>0</v>
      </c>
      <c r="AF84" s="35">
        <f>+T84*各種係数!J83*各種係数!$M$5</f>
        <v>0</v>
      </c>
      <c r="AG84" s="71">
        <f t="shared" si="12"/>
        <v>0</v>
      </c>
    </row>
    <row r="85" spans="1:33">
      <c r="A85" s="297">
        <v>591</v>
      </c>
      <c r="B85" s="265" t="s">
        <v>292</v>
      </c>
      <c r="C85" s="36">
        <f>価格変換!T86</f>
        <v>0</v>
      </c>
      <c r="D85" s="72">
        <f>+$C85*各種係数!D84</f>
        <v>0</v>
      </c>
      <c r="E85" s="72">
        <f>+$D85*各種係数!E84</f>
        <v>0</v>
      </c>
      <c r="F85" s="36">
        <f>+$D85*各種係数!F84</f>
        <v>0</v>
      </c>
      <c r="G85" s="72">
        <f>+$D85*各種係数!G84</f>
        <v>0</v>
      </c>
      <c r="H85" s="72">
        <v>0</v>
      </c>
      <c r="I85" s="36">
        <f>+H85*各種係数!D84</f>
        <v>0</v>
      </c>
      <c r="J85" s="72">
        <f>+H85*各種係数!C84</f>
        <v>0</v>
      </c>
      <c r="K85" s="36">
        <v>0</v>
      </c>
      <c r="L85" s="72">
        <f>+K85*各種係数!E84</f>
        <v>0</v>
      </c>
      <c r="M85" s="36">
        <f>+K85*各種係数!F84</f>
        <v>0</v>
      </c>
      <c r="N85" s="72">
        <f>+K85*各種係数!G84</f>
        <v>0</v>
      </c>
      <c r="O85" s="72"/>
      <c r="P85" s="36"/>
      <c r="Q85" s="72">
        <f>$P$109*各種係数!H84</f>
        <v>0</v>
      </c>
      <c r="R85" s="36">
        <f>+Q85*各種係数!D84</f>
        <v>0</v>
      </c>
      <c r="S85" s="72">
        <f>+Q85*各種係数!C84</f>
        <v>0</v>
      </c>
      <c r="T85" s="36">
        <v>0</v>
      </c>
      <c r="U85" s="72">
        <f>+T85*各種係数!E84</f>
        <v>0</v>
      </c>
      <c r="V85" s="36">
        <f>+T85*各種係数!G84</f>
        <v>0</v>
      </c>
      <c r="W85" s="72">
        <f t="shared" si="8"/>
        <v>0</v>
      </c>
      <c r="X85" s="36">
        <f t="shared" si="9"/>
        <v>0</v>
      </c>
      <c r="Y85" s="72">
        <f t="shared" si="10"/>
        <v>0</v>
      </c>
      <c r="Z85" s="36">
        <f>+D85*各種係数!I84*各種係数!$M$5</f>
        <v>0</v>
      </c>
      <c r="AA85" s="72">
        <f>+K85*各種係数!I84*各種係数!$M$5</f>
        <v>0</v>
      </c>
      <c r="AB85" s="36">
        <f>+T85*各種係数!I84*各種係数!$M$5</f>
        <v>0</v>
      </c>
      <c r="AC85" s="72">
        <f t="shared" si="11"/>
        <v>0</v>
      </c>
      <c r="AD85" s="36">
        <f>+D85*各種係数!J84*各種係数!$M$5</f>
        <v>0</v>
      </c>
      <c r="AE85" s="72">
        <f>+K85*各種係数!J84*各種係数!$M$5</f>
        <v>0</v>
      </c>
      <c r="AF85" s="36">
        <f>+T85*各種係数!J84*各種係数!$M$5</f>
        <v>0</v>
      </c>
      <c r="AG85" s="72">
        <f t="shared" si="12"/>
        <v>0</v>
      </c>
    </row>
    <row r="86" spans="1:33">
      <c r="A86" s="253">
        <v>592</v>
      </c>
      <c r="B86" s="291" t="s">
        <v>293</v>
      </c>
      <c r="C86" s="35">
        <f>価格変換!T87</f>
        <v>0</v>
      </c>
      <c r="D86" s="71">
        <f>+$C86*各種係数!D85</f>
        <v>0</v>
      </c>
      <c r="E86" s="71">
        <f>+$D86*各種係数!E85</f>
        <v>0</v>
      </c>
      <c r="F86" s="35">
        <f>+$D86*各種係数!F85</f>
        <v>0</v>
      </c>
      <c r="G86" s="71">
        <f>+$D86*各種係数!G85</f>
        <v>0</v>
      </c>
      <c r="H86" s="71">
        <v>0</v>
      </c>
      <c r="I86" s="35">
        <f>+H86*各種係数!D85</f>
        <v>0</v>
      </c>
      <c r="J86" s="71">
        <f>+H86*各種係数!C85</f>
        <v>0</v>
      </c>
      <c r="K86" s="35">
        <v>0</v>
      </c>
      <c r="L86" s="71">
        <f>+K86*各種係数!E85</f>
        <v>0</v>
      </c>
      <c r="M86" s="35">
        <f>+K86*各種係数!F85</f>
        <v>0</v>
      </c>
      <c r="N86" s="71">
        <f>+K86*各種係数!G85</f>
        <v>0</v>
      </c>
      <c r="O86" s="71"/>
      <c r="P86" s="35"/>
      <c r="Q86" s="71">
        <f>$P$109*各種係数!H85</f>
        <v>0</v>
      </c>
      <c r="R86" s="35">
        <f>+Q86*各種係数!D85</f>
        <v>0</v>
      </c>
      <c r="S86" s="71">
        <f>+Q86*各種係数!C85</f>
        <v>0</v>
      </c>
      <c r="T86" s="35">
        <v>0</v>
      </c>
      <c r="U86" s="71">
        <f>+T86*各種係数!E85</f>
        <v>0</v>
      </c>
      <c r="V86" s="35">
        <f>+T86*各種係数!G85</f>
        <v>0</v>
      </c>
      <c r="W86" s="71">
        <f t="shared" si="8"/>
        <v>0</v>
      </c>
      <c r="X86" s="35">
        <f t="shared" si="9"/>
        <v>0</v>
      </c>
      <c r="Y86" s="71">
        <f t="shared" si="10"/>
        <v>0</v>
      </c>
      <c r="Z86" s="35">
        <f>+D86*各種係数!I85*各種係数!$M$5</f>
        <v>0</v>
      </c>
      <c r="AA86" s="71">
        <f>+K86*各種係数!I85*各種係数!$M$5</f>
        <v>0</v>
      </c>
      <c r="AB86" s="35">
        <f>+T86*各種係数!I85*各種係数!$M$5</f>
        <v>0</v>
      </c>
      <c r="AC86" s="71">
        <f t="shared" si="11"/>
        <v>0</v>
      </c>
      <c r="AD86" s="35">
        <f>+D86*各種係数!J85*各種係数!$M$5</f>
        <v>0</v>
      </c>
      <c r="AE86" s="71">
        <f>+K86*各種係数!J85*各種係数!$M$5</f>
        <v>0</v>
      </c>
      <c r="AF86" s="35">
        <f>+T86*各種係数!J85*各種係数!$M$5</f>
        <v>0</v>
      </c>
      <c r="AG86" s="71">
        <f t="shared" si="12"/>
        <v>0</v>
      </c>
    </row>
    <row r="87" spans="1:33">
      <c r="A87" s="253">
        <v>593</v>
      </c>
      <c r="B87" s="291" t="s">
        <v>294</v>
      </c>
      <c r="C87" s="35">
        <f>価格変換!T88</f>
        <v>0</v>
      </c>
      <c r="D87" s="71">
        <f>+$C87*各種係数!D86</f>
        <v>0</v>
      </c>
      <c r="E87" s="71">
        <f>+$D87*各種係数!E86</f>
        <v>0</v>
      </c>
      <c r="F87" s="35">
        <f>+$D87*各種係数!F86</f>
        <v>0</v>
      </c>
      <c r="G87" s="71">
        <f>+$D87*各種係数!G86</f>
        <v>0</v>
      </c>
      <c r="H87" s="71">
        <v>0</v>
      </c>
      <c r="I87" s="35">
        <f>+H87*各種係数!D86</f>
        <v>0</v>
      </c>
      <c r="J87" s="71">
        <f>+H87*各種係数!C86</f>
        <v>0</v>
      </c>
      <c r="K87" s="35">
        <v>0</v>
      </c>
      <c r="L87" s="71">
        <f>+K87*各種係数!E86</f>
        <v>0</v>
      </c>
      <c r="M87" s="35">
        <f>+K87*各種係数!F86</f>
        <v>0</v>
      </c>
      <c r="N87" s="71">
        <f>+K87*各種係数!G86</f>
        <v>0</v>
      </c>
      <c r="O87" s="71"/>
      <c r="P87" s="35"/>
      <c r="Q87" s="71">
        <f>$P$109*各種係数!H86</f>
        <v>0</v>
      </c>
      <c r="R87" s="35">
        <f>+Q87*各種係数!D86</f>
        <v>0</v>
      </c>
      <c r="S87" s="71">
        <f>+Q87*各種係数!C86</f>
        <v>0</v>
      </c>
      <c r="T87" s="35">
        <v>0</v>
      </c>
      <c r="U87" s="71">
        <f>+T87*各種係数!E86</f>
        <v>0</v>
      </c>
      <c r="V87" s="35">
        <f>+T87*各種係数!G86</f>
        <v>0</v>
      </c>
      <c r="W87" s="71">
        <f t="shared" si="8"/>
        <v>0</v>
      </c>
      <c r="X87" s="35">
        <f t="shared" si="9"/>
        <v>0</v>
      </c>
      <c r="Y87" s="71">
        <f t="shared" si="10"/>
        <v>0</v>
      </c>
      <c r="Z87" s="35">
        <f>+D87*各種係数!I86*各種係数!$M$5</f>
        <v>0</v>
      </c>
      <c r="AA87" s="71">
        <f>+K87*各種係数!I86*各種係数!$M$5</f>
        <v>0</v>
      </c>
      <c r="AB87" s="35">
        <f>+T87*各種係数!I86*各種係数!$M$5</f>
        <v>0</v>
      </c>
      <c r="AC87" s="71">
        <f t="shared" si="11"/>
        <v>0</v>
      </c>
      <c r="AD87" s="35">
        <f>+D87*各種係数!J86*各種係数!$M$5</f>
        <v>0</v>
      </c>
      <c r="AE87" s="71">
        <f>+K87*各種係数!J86*各種係数!$M$5</f>
        <v>0</v>
      </c>
      <c r="AF87" s="35">
        <f>+T87*各種係数!J86*各種係数!$M$5</f>
        <v>0</v>
      </c>
      <c r="AG87" s="71">
        <f t="shared" si="12"/>
        <v>0</v>
      </c>
    </row>
    <row r="88" spans="1:33">
      <c r="A88" s="253">
        <v>594</v>
      </c>
      <c r="B88" s="291" t="s">
        <v>295</v>
      </c>
      <c r="C88" s="35">
        <f>価格変換!T89</f>
        <v>0</v>
      </c>
      <c r="D88" s="71">
        <f>+$C88*各種係数!D87</f>
        <v>0</v>
      </c>
      <c r="E88" s="71">
        <f>+$D88*各種係数!E87</f>
        <v>0</v>
      </c>
      <c r="F88" s="35">
        <f>+$D88*各種係数!F87</f>
        <v>0</v>
      </c>
      <c r="G88" s="71">
        <f>+$D88*各種係数!G87</f>
        <v>0</v>
      </c>
      <c r="H88" s="71">
        <v>0</v>
      </c>
      <c r="I88" s="35">
        <f>+H88*各種係数!D87</f>
        <v>0</v>
      </c>
      <c r="J88" s="71">
        <f>+H88*各種係数!C87</f>
        <v>0</v>
      </c>
      <c r="K88" s="35">
        <v>0</v>
      </c>
      <c r="L88" s="71">
        <f>+K88*各種係数!E87</f>
        <v>0</v>
      </c>
      <c r="M88" s="35">
        <f>+K88*各種係数!F87</f>
        <v>0</v>
      </c>
      <c r="N88" s="71">
        <f>+K88*各種係数!G87</f>
        <v>0</v>
      </c>
      <c r="O88" s="71"/>
      <c r="P88" s="35"/>
      <c r="Q88" s="71">
        <f>$P$109*各種係数!H87</f>
        <v>0</v>
      </c>
      <c r="R88" s="35">
        <f>+Q88*各種係数!D87</f>
        <v>0</v>
      </c>
      <c r="S88" s="71">
        <f>+Q88*各種係数!C87</f>
        <v>0</v>
      </c>
      <c r="T88" s="35">
        <v>0</v>
      </c>
      <c r="U88" s="71">
        <f>+T88*各種係数!E87</f>
        <v>0</v>
      </c>
      <c r="V88" s="35">
        <f>+T88*各種係数!G87</f>
        <v>0</v>
      </c>
      <c r="W88" s="71">
        <f t="shared" si="8"/>
        <v>0</v>
      </c>
      <c r="X88" s="35">
        <f t="shared" si="9"/>
        <v>0</v>
      </c>
      <c r="Y88" s="71">
        <f t="shared" si="10"/>
        <v>0</v>
      </c>
      <c r="Z88" s="35">
        <f>+D88*各種係数!I87*各種係数!$M$5</f>
        <v>0</v>
      </c>
      <c r="AA88" s="71">
        <f>+K88*各種係数!I87*各種係数!$M$5</f>
        <v>0</v>
      </c>
      <c r="AB88" s="35">
        <f>+T88*各種係数!I87*各種係数!$M$5</f>
        <v>0</v>
      </c>
      <c r="AC88" s="71">
        <f t="shared" si="11"/>
        <v>0</v>
      </c>
      <c r="AD88" s="35">
        <f>+D88*各種係数!J87*各種係数!$M$5</f>
        <v>0</v>
      </c>
      <c r="AE88" s="71">
        <f>+K88*各種係数!J87*各種係数!$M$5</f>
        <v>0</v>
      </c>
      <c r="AF88" s="35">
        <f>+T88*各種係数!J87*各種係数!$M$5</f>
        <v>0</v>
      </c>
      <c r="AG88" s="71">
        <f t="shared" si="12"/>
        <v>0</v>
      </c>
    </row>
    <row r="89" spans="1:33">
      <c r="A89" s="254">
        <v>595</v>
      </c>
      <c r="B89" s="264" t="s">
        <v>296</v>
      </c>
      <c r="C89" s="37">
        <f>価格変換!T90</f>
        <v>0</v>
      </c>
      <c r="D89" s="73">
        <f>+$C89*各種係数!D88</f>
        <v>0</v>
      </c>
      <c r="E89" s="73">
        <f>+$D89*各種係数!E88</f>
        <v>0</v>
      </c>
      <c r="F89" s="37">
        <f>+$D89*各種係数!F88</f>
        <v>0</v>
      </c>
      <c r="G89" s="73">
        <f>+$D89*各種係数!G88</f>
        <v>0</v>
      </c>
      <c r="H89" s="73">
        <v>0</v>
      </c>
      <c r="I89" s="37">
        <f>+H89*各種係数!D88</f>
        <v>0</v>
      </c>
      <c r="J89" s="73">
        <f>+H89*各種係数!C88</f>
        <v>0</v>
      </c>
      <c r="K89" s="37">
        <v>0</v>
      </c>
      <c r="L89" s="73">
        <f>+K89*各種係数!E88</f>
        <v>0</v>
      </c>
      <c r="M89" s="37">
        <f>+K89*各種係数!F88</f>
        <v>0</v>
      </c>
      <c r="N89" s="73">
        <f>+K89*各種係数!G88</f>
        <v>0</v>
      </c>
      <c r="O89" s="73"/>
      <c r="P89" s="37"/>
      <c r="Q89" s="73">
        <f>$P$109*各種係数!H88</f>
        <v>0</v>
      </c>
      <c r="R89" s="37">
        <f>+Q89*各種係数!D88</f>
        <v>0</v>
      </c>
      <c r="S89" s="73">
        <f>+Q89*各種係数!C88</f>
        <v>0</v>
      </c>
      <c r="T89" s="37">
        <v>0</v>
      </c>
      <c r="U89" s="73">
        <f>+T89*各種係数!E88</f>
        <v>0</v>
      </c>
      <c r="V89" s="37">
        <f>+T89*各種係数!G88</f>
        <v>0</v>
      </c>
      <c r="W89" s="73">
        <f t="shared" si="8"/>
        <v>0</v>
      </c>
      <c r="X89" s="37">
        <f t="shared" si="9"/>
        <v>0</v>
      </c>
      <c r="Y89" s="73">
        <f t="shared" si="10"/>
        <v>0</v>
      </c>
      <c r="Z89" s="37">
        <f>+D89*各種係数!I88*各種係数!$M$5</f>
        <v>0</v>
      </c>
      <c r="AA89" s="73">
        <f>+K89*各種係数!I88*各種係数!$M$5</f>
        <v>0</v>
      </c>
      <c r="AB89" s="37">
        <f>+T89*各種係数!I88*各種係数!$M$5</f>
        <v>0</v>
      </c>
      <c r="AC89" s="73">
        <f t="shared" si="11"/>
        <v>0</v>
      </c>
      <c r="AD89" s="37">
        <f>+D89*各種係数!J88*各種係数!$M$5</f>
        <v>0</v>
      </c>
      <c r="AE89" s="73">
        <f>+K89*各種係数!J88*各種係数!$M$5</f>
        <v>0</v>
      </c>
      <c r="AF89" s="37">
        <f>+T89*各種係数!J88*各種係数!$M$5</f>
        <v>0</v>
      </c>
      <c r="AG89" s="73">
        <f t="shared" si="12"/>
        <v>0</v>
      </c>
    </row>
    <row r="90" spans="1:33">
      <c r="A90" s="253">
        <v>611</v>
      </c>
      <c r="B90" s="291" t="s">
        <v>5</v>
      </c>
      <c r="C90" s="35">
        <f>価格変換!T91</f>
        <v>0</v>
      </c>
      <c r="D90" s="71">
        <f>+$C90*各種係数!D89</f>
        <v>0</v>
      </c>
      <c r="E90" s="71">
        <f>+$D90*各種係数!E89</f>
        <v>0</v>
      </c>
      <c r="F90" s="35">
        <f>+$D90*各種係数!F89</f>
        <v>0</v>
      </c>
      <c r="G90" s="71">
        <f>+$D90*各種係数!G89</f>
        <v>0</v>
      </c>
      <c r="H90" s="71">
        <v>0</v>
      </c>
      <c r="I90" s="35">
        <f>+H90*各種係数!D89</f>
        <v>0</v>
      </c>
      <c r="J90" s="71">
        <f>+H90*各種係数!C89</f>
        <v>0</v>
      </c>
      <c r="K90" s="35">
        <v>0</v>
      </c>
      <c r="L90" s="71">
        <f>+K90*各種係数!E89</f>
        <v>0</v>
      </c>
      <c r="M90" s="35">
        <f>+K90*各種係数!F89</f>
        <v>0</v>
      </c>
      <c r="N90" s="71">
        <f>+K90*各種係数!G89</f>
        <v>0</v>
      </c>
      <c r="O90" s="71"/>
      <c r="P90" s="35"/>
      <c r="Q90" s="71">
        <f>$P$109*各種係数!H89</f>
        <v>0</v>
      </c>
      <c r="R90" s="35">
        <f>+Q90*各種係数!D89</f>
        <v>0</v>
      </c>
      <c r="S90" s="71">
        <f>+Q90*各種係数!C89</f>
        <v>0</v>
      </c>
      <c r="T90" s="35">
        <v>0</v>
      </c>
      <c r="U90" s="71">
        <f>+T90*各種係数!E89</f>
        <v>0</v>
      </c>
      <c r="V90" s="35">
        <f>+T90*各種係数!G89</f>
        <v>0</v>
      </c>
      <c r="W90" s="71">
        <f t="shared" si="8"/>
        <v>0</v>
      </c>
      <c r="X90" s="35">
        <f t="shared" si="9"/>
        <v>0</v>
      </c>
      <c r="Y90" s="71">
        <f t="shared" si="10"/>
        <v>0</v>
      </c>
      <c r="Z90" s="35">
        <f>+D90*各種係数!I89*各種係数!$M$5</f>
        <v>0</v>
      </c>
      <c r="AA90" s="71">
        <f>+K90*各種係数!I89*各種係数!$M$5</f>
        <v>0</v>
      </c>
      <c r="AB90" s="35">
        <f>+T90*各種係数!I89*各種係数!$M$5</f>
        <v>0</v>
      </c>
      <c r="AC90" s="71">
        <f t="shared" si="11"/>
        <v>0</v>
      </c>
      <c r="AD90" s="35">
        <f>+D90*各種係数!J89*各種係数!$M$5</f>
        <v>0</v>
      </c>
      <c r="AE90" s="71">
        <f>+K90*各種係数!J89*各種係数!$M$5</f>
        <v>0</v>
      </c>
      <c r="AF90" s="35">
        <f>+T90*各種係数!J89*各種係数!$M$5</f>
        <v>0</v>
      </c>
      <c r="AG90" s="71">
        <f t="shared" si="12"/>
        <v>0</v>
      </c>
    </row>
    <row r="91" spans="1:33">
      <c r="A91" s="253">
        <v>631</v>
      </c>
      <c r="B91" s="291" t="s">
        <v>297</v>
      </c>
      <c r="C91" s="35">
        <f>価格変換!T92</f>
        <v>0</v>
      </c>
      <c r="D91" s="71">
        <f>+$C91*各種係数!D90</f>
        <v>0</v>
      </c>
      <c r="E91" s="71">
        <f>+$D91*各種係数!E90</f>
        <v>0</v>
      </c>
      <c r="F91" s="35">
        <f>+$D91*各種係数!F90</f>
        <v>0</v>
      </c>
      <c r="G91" s="71">
        <f>+$D91*各種係数!G90</f>
        <v>0</v>
      </c>
      <c r="H91" s="71">
        <v>0</v>
      </c>
      <c r="I91" s="35">
        <f>+H91*各種係数!D90</f>
        <v>0</v>
      </c>
      <c r="J91" s="71">
        <f>+H91*各種係数!C90</f>
        <v>0</v>
      </c>
      <c r="K91" s="35">
        <v>0</v>
      </c>
      <c r="L91" s="71">
        <f>+K91*各種係数!E90</f>
        <v>0</v>
      </c>
      <c r="M91" s="35">
        <f>+K91*各種係数!F90</f>
        <v>0</v>
      </c>
      <c r="N91" s="71">
        <f>+K91*各種係数!G90</f>
        <v>0</v>
      </c>
      <c r="O91" s="71"/>
      <c r="P91" s="35"/>
      <c r="Q91" s="71">
        <f>$P$109*各種係数!H90</f>
        <v>0</v>
      </c>
      <c r="R91" s="35">
        <f>+Q91*各種係数!D90</f>
        <v>0</v>
      </c>
      <c r="S91" s="71">
        <f>+Q91*各種係数!C90</f>
        <v>0</v>
      </c>
      <c r="T91" s="35">
        <v>0</v>
      </c>
      <c r="U91" s="71">
        <f>+T91*各種係数!E90</f>
        <v>0</v>
      </c>
      <c r="V91" s="35">
        <f>+T91*各種係数!G90</f>
        <v>0</v>
      </c>
      <c r="W91" s="71">
        <f t="shared" si="8"/>
        <v>0</v>
      </c>
      <c r="X91" s="35">
        <f t="shared" si="9"/>
        <v>0</v>
      </c>
      <c r="Y91" s="71">
        <f t="shared" si="10"/>
        <v>0</v>
      </c>
      <c r="Z91" s="35">
        <f>+D91*各種係数!I90*各種係数!$M$5</f>
        <v>0</v>
      </c>
      <c r="AA91" s="71">
        <f>+K91*各種係数!I90*各種係数!$M$5</f>
        <v>0</v>
      </c>
      <c r="AB91" s="35">
        <f>+T91*各種係数!I90*各種係数!$M$5</f>
        <v>0</v>
      </c>
      <c r="AC91" s="71">
        <f t="shared" si="11"/>
        <v>0</v>
      </c>
      <c r="AD91" s="35">
        <f>+D91*各種係数!J90*各種係数!$M$5</f>
        <v>0</v>
      </c>
      <c r="AE91" s="71">
        <f>+K91*各種係数!J90*各種係数!$M$5</f>
        <v>0</v>
      </c>
      <c r="AF91" s="35">
        <f>+T91*各種係数!J90*各種係数!$M$5</f>
        <v>0</v>
      </c>
      <c r="AG91" s="71">
        <f t="shared" si="12"/>
        <v>0</v>
      </c>
    </row>
    <row r="92" spans="1:33">
      <c r="A92" s="253">
        <v>632</v>
      </c>
      <c r="B92" s="291" t="s">
        <v>298</v>
      </c>
      <c r="C92" s="35">
        <f>価格変換!T93</f>
        <v>0</v>
      </c>
      <c r="D92" s="71">
        <f>+$C92*各種係数!D91</f>
        <v>0</v>
      </c>
      <c r="E92" s="71">
        <f>+$D92*各種係数!E91</f>
        <v>0</v>
      </c>
      <c r="F92" s="35">
        <f>+$D92*各種係数!F91</f>
        <v>0</v>
      </c>
      <c r="G92" s="71">
        <f>+$D92*各種係数!G91</f>
        <v>0</v>
      </c>
      <c r="H92" s="71">
        <v>0</v>
      </c>
      <c r="I92" s="35">
        <f>+H92*各種係数!D91</f>
        <v>0</v>
      </c>
      <c r="J92" s="71">
        <f>+H92*各種係数!C91</f>
        <v>0</v>
      </c>
      <c r="K92" s="35">
        <v>0</v>
      </c>
      <c r="L92" s="71">
        <f>+K92*各種係数!E91</f>
        <v>0</v>
      </c>
      <c r="M92" s="35">
        <f>+K92*各種係数!F91</f>
        <v>0</v>
      </c>
      <c r="N92" s="71">
        <f>+K92*各種係数!G91</f>
        <v>0</v>
      </c>
      <c r="O92" s="71"/>
      <c r="P92" s="35"/>
      <c r="Q92" s="71">
        <f>$P$109*各種係数!H91</f>
        <v>0</v>
      </c>
      <c r="R92" s="35">
        <f>+Q92*各種係数!D91</f>
        <v>0</v>
      </c>
      <c r="S92" s="71">
        <f>+Q92*各種係数!C91</f>
        <v>0</v>
      </c>
      <c r="T92" s="35">
        <v>0</v>
      </c>
      <c r="U92" s="71">
        <f>+T92*各種係数!E91</f>
        <v>0</v>
      </c>
      <c r="V92" s="35">
        <f>+T92*各種係数!G91</f>
        <v>0</v>
      </c>
      <c r="W92" s="71">
        <f t="shared" si="8"/>
        <v>0</v>
      </c>
      <c r="X92" s="35">
        <f t="shared" si="9"/>
        <v>0</v>
      </c>
      <c r="Y92" s="71">
        <f t="shared" si="10"/>
        <v>0</v>
      </c>
      <c r="Z92" s="35">
        <f>+D92*各種係数!I91*各種係数!$M$5</f>
        <v>0</v>
      </c>
      <c r="AA92" s="71">
        <f>+K92*各種係数!I91*各種係数!$M$5</f>
        <v>0</v>
      </c>
      <c r="AB92" s="35">
        <f>+T92*各種係数!I91*各種係数!$M$5</f>
        <v>0</v>
      </c>
      <c r="AC92" s="71">
        <f t="shared" si="11"/>
        <v>0</v>
      </c>
      <c r="AD92" s="35">
        <f>+D92*各種係数!J91*各種係数!$M$5</f>
        <v>0</v>
      </c>
      <c r="AE92" s="71">
        <f>+K92*各種係数!J91*各種係数!$M$5</f>
        <v>0</v>
      </c>
      <c r="AF92" s="35">
        <f>+T92*各種係数!J91*各種係数!$M$5</f>
        <v>0</v>
      </c>
      <c r="AG92" s="71">
        <f t="shared" si="12"/>
        <v>0</v>
      </c>
    </row>
    <row r="93" spans="1:33">
      <c r="A93" s="253">
        <v>641</v>
      </c>
      <c r="B93" s="291" t="s">
        <v>299</v>
      </c>
      <c r="C93" s="35">
        <f>価格変換!T94</f>
        <v>0</v>
      </c>
      <c r="D93" s="71">
        <f>+$C93*各種係数!D92</f>
        <v>0</v>
      </c>
      <c r="E93" s="71">
        <f>+$D93*各種係数!E92</f>
        <v>0</v>
      </c>
      <c r="F93" s="35">
        <f>+$D93*各種係数!F92</f>
        <v>0</v>
      </c>
      <c r="G93" s="71">
        <f>+$D93*各種係数!G92</f>
        <v>0</v>
      </c>
      <c r="H93" s="71">
        <v>0</v>
      </c>
      <c r="I93" s="35">
        <f>+H93*各種係数!D92</f>
        <v>0</v>
      </c>
      <c r="J93" s="71">
        <f>+H93*各種係数!C92</f>
        <v>0</v>
      </c>
      <c r="K93" s="35">
        <v>0</v>
      </c>
      <c r="L93" s="71">
        <f>+K93*各種係数!E92</f>
        <v>0</v>
      </c>
      <c r="M93" s="35">
        <f>+K93*各種係数!F92</f>
        <v>0</v>
      </c>
      <c r="N93" s="71">
        <f>+K93*各種係数!G92</f>
        <v>0</v>
      </c>
      <c r="O93" s="71"/>
      <c r="P93" s="35"/>
      <c r="Q93" s="71">
        <f>$P$109*各種係数!H92</f>
        <v>0</v>
      </c>
      <c r="R93" s="35">
        <f>+Q93*各種係数!D92</f>
        <v>0</v>
      </c>
      <c r="S93" s="71">
        <f>+Q93*各種係数!C92</f>
        <v>0</v>
      </c>
      <c r="T93" s="35">
        <v>0</v>
      </c>
      <c r="U93" s="71">
        <f>+T93*各種係数!E92</f>
        <v>0</v>
      </c>
      <c r="V93" s="35">
        <f>+T93*各種係数!G92</f>
        <v>0</v>
      </c>
      <c r="W93" s="71">
        <f t="shared" si="8"/>
        <v>0</v>
      </c>
      <c r="X93" s="35">
        <f t="shared" si="9"/>
        <v>0</v>
      </c>
      <c r="Y93" s="71">
        <f t="shared" si="10"/>
        <v>0</v>
      </c>
      <c r="Z93" s="35">
        <f>+D93*各種係数!I92*各種係数!$M$5</f>
        <v>0</v>
      </c>
      <c r="AA93" s="71">
        <f>+K93*各種係数!I92*各種係数!$M$5</f>
        <v>0</v>
      </c>
      <c r="AB93" s="35">
        <f>+T93*各種係数!I92*各種係数!$M$5</f>
        <v>0</v>
      </c>
      <c r="AC93" s="71">
        <f t="shared" si="11"/>
        <v>0</v>
      </c>
      <c r="AD93" s="35">
        <f>+D93*各種係数!J92*各種係数!$M$5</f>
        <v>0</v>
      </c>
      <c r="AE93" s="71">
        <f>+K93*各種係数!J92*各種係数!$M$5</f>
        <v>0</v>
      </c>
      <c r="AF93" s="35">
        <f>+T93*各種係数!J92*各種係数!$M$5</f>
        <v>0</v>
      </c>
      <c r="AG93" s="71">
        <f t="shared" si="12"/>
        <v>0</v>
      </c>
    </row>
    <row r="94" spans="1:33">
      <c r="A94" s="253">
        <v>642</v>
      </c>
      <c r="B94" s="291" t="s">
        <v>300</v>
      </c>
      <c r="C94" s="35">
        <f>価格変換!T95</f>
        <v>0</v>
      </c>
      <c r="D94" s="71">
        <f>+$C94*各種係数!D93</f>
        <v>0</v>
      </c>
      <c r="E94" s="71">
        <f>+$D94*各種係数!E93</f>
        <v>0</v>
      </c>
      <c r="F94" s="35">
        <f>+$D94*各種係数!F93</f>
        <v>0</v>
      </c>
      <c r="G94" s="71">
        <f>+$D94*各種係数!G93</f>
        <v>0</v>
      </c>
      <c r="H94" s="71">
        <v>0</v>
      </c>
      <c r="I94" s="35">
        <f>+H94*各種係数!D93</f>
        <v>0</v>
      </c>
      <c r="J94" s="71">
        <f>+H94*各種係数!C93</f>
        <v>0</v>
      </c>
      <c r="K94" s="35">
        <v>0</v>
      </c>
      <c r="L94" s="71">
        <f>+K94*各種係数!E93</f>
        <v>0</v>
      </c>
      <c r="M94" s="35">
        <f>+K94*各種係数!F93</f>
        <v>0</v>
      </c>
      <c r="N94" s="71">
        <f>+K94*各種係数!G93</f>
        <v>0</v>
      </c>
      <c r="O94" s="71"/>
      <c r="P94" s="35"/>
      <c r="Q94" s="71">
        <f>$P$109*各種係数!H93</f>
        <v>0</v>
      </c>
      <c r="R94" s="35">
        <f>+Q94*各種係数!D93</f>
        <v>0</v>
      </c>
      <c r="S94" s="71">
        <f>+Q94*各種係数!C93</f>
        <v>0</v>
      </c>
      <c r="T94" s="35">
        <v>0</v>
      </c>
      <c r="U94" s="71">
        <f>+T94*各種係数!E93</f>
        <v>0</v>
      </c>
      <c r="V94" s="35">
        <f>+T94*各種係数!G93</f>
        <v>0</v>
      </c>
      <c r="W94" s="71">
        <f t="shared" si="8"/>
        <v>0</v>
      </c>
      <c r="X94" s="35">
        <f t="shared" si="9"/>
        <v>0</v>
      </c>
      <c r="Y94" s="71">
        <f t="shared" si="10"/>
        <v>0</v>
      </c>
      <c r="Z94" s="35">
        <f>+D94*各種係数!I93*各種係数!$M$5</f>
        <v>0</v>
      </c>
      <c r="AA94" s="71">
        <f>+K94*各種係数!I93*各種係数!$M$5</f>
        <v>0</v>
      </c>
      <c r="AB94" s="35">
        <f>+T94*各種係数!I93*各種係数!$M$5</f>
        <v>0</v>
      </c>
      <c r="AC94" s="71">
        <f t="shared" si="11"/>
        <v>0</v>
      </c>
      <c r="AD94" s="35">
        <f>+D94*各種係数!J93*各種係数!$M$5</f>
        <v>0</v>
      </c>
      <c r="AE94" s="71">
        <f>+K94*各種係数!J93*各種係数!$M$5</f>
        <v>0</v>
      </c>
      <c r="AF94" s="35">
        <f>+T94*各種係数!J93*各種係数!$M$5</f>
        <v>0</v>
      </c>
      <c r="AG94" s="71">
        <f t="shared" si="12"/>
        <v>0</v>
      </c>
    </row>
    <row r="95" spans="1:33">
      <c r="A95" s="297">
        <v>643</v>
      </c>
      <c r="B95" s="265" t="s">
        <v>301</v>
      </c>
      <c r="C95" s="36">
        <f>価格変換!T96</f>
        <v>0</v>
      </c>
      <c r="D95" s="72">
        <f>+$C95*各種係数!D94</f>
        <v>0</v>
      </c>
      <c r="E95" s="72">
        <f>+$D95*各種係数!E94</f>
        <v>0</v>
      </c>
      <c r="F95" s="36">
        <f>+$D95*各種係数!F94</f>
        <v>0</v>
      </c>
      <c r="G95" s="72">
        <f>+$D95*各種係数!G94</f>
        <v>0</v>
      </c>
      <c r="H95" s="72">
        <v>0</v>
      </c>
      <c r="I95" s="36">
        <f>+H95*各種係数!D94</f>
        <v>0</v>
      </c>
      <c r="J95" s="72">
        <f>+H95*各種係数!C94</f>
        <v>0</v>
      </c>
      <c r="K95" s="36">
        <v>0</v>
      </c>
      <c r="L95" s="72">
        <f>+K95*各種係数!E94</f>
        <v>0</v>
      </c>
      <c r="M95" s="36">
        <f>+K95*各種係数!F94</f>
        <v>0</v>
      </c>
      <c r="N95" s="72">
        <f>+K95*各種係数!G94</f>
        <v>0</v>
      </c>
      <c r="O95" s="72"/>
      <c r="P95" s="36"/>
      <c r="Q95" s="72">
        <f>$P$109*各種係数!H94</f>
        <v>0</v>
      </c>
      <c r="R95" s="36">
        <f>+Q95*各種係数!D94</f>
        <v>0</v>
      </c>
      <c r="S95" s="72">
        <f>+Q95*各種係数!C94</f>
        <v>0</v>
      </c>
      <c r="T95" s="36">
        <v>0</v>
      </c>
      <c r="U95" s="72">
        <f>+T95*各種係数!E94</f>
        <v>0</v>
      </c>
      <c r="V95" s="36">
        <f>+T95*各種係数!G94</f>
        <v>0</v>
      </c>
      <c r="W95" s="72">
        <f t="shared" si="8"/>
        <v>0</v>
      </c>
      <c r="X95" s="36">
        <f t="shared" si="9"/>
        <v>0</v>
      </c>
      <c r="Y95" s="72">
        <f t="shared" si="10"/>
        <v>0</v>
      </c>
      <c r="Z95" s="36">
        <f>+D95*各種係数!I94*各種係数!$M$5</f>
        <v>0</v>
      </c>
      <c r="AA95" s="72">
        <f>+K95*各種係数!I94*各種係数!$M$5</f>
        <v>0</v>
      </c>
      <c r="AB95" s="36">
        <f>+T95*各種係数!I94*各種係数!$M$5</f>
        <v>0</v>
      </c>
      <c r="AC95" s="72">
        <f t="shared" si="11"/>
        <v>0</v>
      </c>
      <c r="AD95" s="36">
        <f>+D95*各種係数!J94*各種係数!$M$5</f>
        <v>0</v>
      </c>
      <c r="AE95" s="72">
        <f>+K95*各種係数!J94*各種係数!$M$5</f>
        <v>0</v>
      </c>
      <c r="AF95" s="36">
        <f>+T95*各種係数!J94*各種係数!$M$5</f>
        <v>0</v>
      </c>
      <c r="AG95" s="72">
        <f t="shared" si="12"/>
        <v>0</v>
      </c>
    </row>
    <row r="96" spans="1:33">
      <c r="A96" s="253">
        <v>644</v>
      </c>
      <c r="B96" s="291" t="s">
        <v>302</v>
      </c>
      <c r="C96" s="35">
        <f>価格変換!T97</f>
        <v>0</v>
      </c>
      <c r="D96" s="71">
        <f>+$C96*各種係数!D95</f>
        <v>0</v>
      </c>
      <c r="E96" s="71">
        <f>+$D96*各種係数!E95</f>
        <v>0</v>
      </c>
      <c r="F96" s="35">
        <f>+$D96*各種係数!F95</f>
        <v>0</v>
      </c>
      <c r="G96" s="71">
        <f>+$D96*各種係数!G95</f>
        <v>0</v>
      </c>
      <c r="H96" s="71">
        <v>0</v>
      </c>
      <c r="I96" s="35">
        <f>+H96*各種係数!D95</f>
        <v>0</v>
      </c>
      <c r="J96" s="71">
        <f>+H96*各種係数!C95</f>
        <v>0</v>
      </c>
      <c r="K96" s="35">
        <v>0</v>
      </c>
      <c r="L96" s="71">
        <f>+K96*各種係数!E95</f>
        <v>0</v>
      </c>
      <c r="M96" s="35">
        <f>+K96*各種係数!F95</f>
        <v>0</v>
      </c>
      <c r="N96" s="71">
        <f>+K96*各種係数!G95</f>
        <v>0</v>
      </c>
      <c r="O96" s="71"/>
      <c r="P96" s="35"/>
      <c r="Q96" s="71">
        <f>$P$109*各種係数!H95</f>
        <v>0</v>
      </c>
      <c r="R96" s="35">
        <f>+Q96*各種係数!D95</f>
        <v>0</v>
      </c>
      <c r="S96" s="71">
        <f>+Q96*各種係数!C95</f>
        <v>0</v>
      </c>
      <c r="T96" s="35">
        <v>0</v>
      </c>
      <c r="U96" s="71">
        <f>+T96*各種係数!E95</f>
        <v>0</v>
      </c>
      <c r="V96" s="35">
        <f>+T96*各種係数!G95</f>
        <v>0</v>
      </c>
      <c r="W96" s="71">
        <f t="shared" si="8"/>
        <v>0</v>
      </c>
      <c r="X96" s="35">
        <f t="shared" si="9"/>
        <v>0</v>
      </c>
      <c r="Y96" s="71">
        <f t="shared" si="10"/>
        <v>0</v>
      </c>
      <c r="Z96" s="35">
        <f>+D96*各種係数!I95*各種係数!$M$5</f>
        <v>0</v>
      </c>
      <c r="AA96" s="71">
        <f>+K96*各種係数!I95*各種係数!$M$5</f>
        <v>0</v>
      </c>
      <c r="AB96" s="35">
        <f>+T96*各種係数!I95*各種係数!$M$5</f>
        <v>0</v>
      </c>
      <c r="AC96" s="71">
        <f t="shared" si="11"/>
        <v>0</v>
      </c>
      <c r="AD96" s="35">
        <f>+D96*各種係数!J95*各種係数!$M$5</f>
        <v>0</v>
      </c>
      <c r="AE96" s="71">
        <f>+K96*各種係数!J95*各種係数!$M$5</f>
        <v>0</v>
      </c>
      <c r="AF96" s="35">
        <f>+T96*各種係数!J95*各種係数!$M$5</f>
        <v>0</v>
      </c>
      <c r="AG96" s="71">
        <f t="shared" si="12"/>
        <v>0</v>
      </c>
    </row>
    <row r="97" spans="1:33">
      <c r="A97" s="253">
        <v>659</v>
      </c>
      <c r="B97" s="291" t="s">
        <v>303</v>
      </c>
      <c r="C97" s="35">
        <f>価格変換!T98</f>
        <v>0</v>
      </c>
      <c r="D97" s="71">
        <f>+$C97*各種係数!D96</f>
        <v>0</v>
      </c>
      <c r="E97" s="71">
        <f>+$D97*各種係数!E96</f>
        <v>0</v>
      </c>
      <c r="F97" s="35">
        <f>+$D97*各種係数!F96</f>
        <v>0</v>
      </c>
      <c r="G97" s="71">
        <f>+$D97*各種係数!G96</f>
        <v>0</v>
      </c>
      <c r="H97" s="71">
        <v>0</v>
      </c>
      <c r="I97" s="35">
        <f>+H97*各種係数!D96</f>
        <v>0</v>
      </c>
      <c r="J97" s="71">
        <f>+H97*各種係数!C96</f>
        <v>0</v>
      </c>
      <c r="K97" s="35">
        <v>0</v>
      </c>
      <c r="L97" s="71">
        <f>+K97*各種係数!E96</f>
        <v>0</v>
      </c>
      <c r="M97" s="35">
        <f>+K97*各種係数!F96</f>
        <v>0</v>
      </c>
      <c r="N97" s="71">
        <f>+K97*各種係数!G96</f>
        <v>0</v>
      </c>
      <c r="O97" s="71"/>
      <c r="P97" s="35"/>
      <c r="Q97" s="71">
        <f>$P$109*各種係数!H96</f>
        <v>0</v>
      </c>
      <c r="R97" s="35">
        <f>+Q97*各種係数!D96</f>
        <v>0</v>
      </c>
      <c r="S97" s="71">
        <f>+Q97*各種係数!C96</f>
        <v>0</v>
      </c>
      <c r="T97" s="35">
        <v>0</v>
      </c>
      <c r="U97" s="71">
        <f>+T97*各種係数!E96</f>
        <v>0</v>
      </c>
      <c r="V97" s="35">
        <f>+T97*各種係数!G96</f>
        <v>0</v>
      </c>
      <c r="W97" s="71">
        <f t="shared" si="8"/>
        <v>0</v>
      </c>
      <c r="X97" s="35">
        <f t="shared" si="9"/>
        <v>0</v>
      </c>
      <c r="Y97" s="71">
        <f t="shared" si="10"/>
        <v>0</v>
      </c>
      <c r="Z97" s="35">
        <f>+D97*各種係数!I96*各種係数!$M$5</f>
        <v>0</v>
      </c>
      <c r="AA97" s="71">
        <f>+K97*各種係数!I96*各種係数!$M$5</f>
        <v>0</v>
      </c>
      <c r="AB97" s="35">
        <f>+T97*各種係数!I96*各種係数!$M$5</f>
        <v>0</v>
      </c>
      <c r="AC97" s="71">
        <f t="shared" si="11"/>
        <v>0</v>
      </c>
      <c r="AD97" s="35">
        <f>+D97*各種係数!J96*各種係数!$M$5</f>
        <v>0</v>
      </c>
      <c r="AE97" s="71">
        <f>+K97*各種係数!J96*各種係数!$M$5</f>
        <v>0</v>
      </c>
      <c r="AF97" s="35">
        <f>+T97*各種係数!J96*各種係数!$M$5</f>
        <v>0</v>
      </c>
      <c r="AG97" s="71">
        <f t="shared" si="12"/>
        <v>0</v>
      </c>
    </row>
    <row r="98" spans="1:33">
      <c r="A98" s="253">
        <v>661</v>
      </c>
      <c r="B98" s="291" t="s">
        <v>304</v>
      </c>
      <c r="C98" s="35">
        <f>価格変換!T99</f>
        <v>0</v>
      </c>
      <c r="D98" s="71">
        <f>+$C98*各種係数!D97</f>
        <v>0</v>
      </c>
      <c r="E98" s="71">
        <f>+$D98*各種係数!E97</f>
        <v>0</v>
      </c>
      <c r="F98" s="35">
        <f>+$D98*各種係数!F97</f>
        <v>0</v>
      </c>
      <c r="G98" s="71">
        <f>+$D98*各種係数!G97</f>
        <v>0</v>
      </c>
      <c r="H98" s="71">
        <v>0</v>
      </c>
      <c r="I98" s="35">
        <f>+H98*各種係数!D97</f>
        <v>0</v>
      </c>
      <c r="J98" s="71">
        <f>+H98*各種係数!C97</f>
        <v>0</v>
      </c>
      <c r="K98" s="35">
        <v>0</v>
      </c>
      <c r="L98" s="71">
        <f>+K98*各種係数!E97</f>
        <v>0</v>
      </c>
      <c r="M98" s="35">
        <f>+K98*各種係数!F97</f>
        <v>0</v>
      </c>
      <c r="N98" s="71">
        <f>+K98*各種係数!G97</f>
        <v>0</v>
      </c>
      <c r="O98" s="71"/>
      <c r="P98" s="35"/>
      <c r="Q98" s="71">
        <f>$P$109*各種係数!H97</f>
        <v>0</v>
      </c>
      <c r="R98" s="35">
        <f>+Q98*各種係数!D97</f>
        <v>0</v>
      </c>
      <c r="S98" s="71">
        <f>+Q98*各種係数!C97</f>
        <v>0</v>
      </c>
      <c r="T98" s="35">
        <v>0</v>
      </c>
      <c r="U98" s="71">
        <f>+T98*各種係数!E97</f>
        <v>0</v>
      </c>
      <c r="V98" s="35">
        <f>+T98*各種係数!G97</f>
        <v>0</v>
      </c>
      <c r="W98" s="71">
        <f t="shared" si="8"/>
        <v>0</v>
      </c>
      <c r="X98" s="35">
        <f t="shared" si="9"/>
        <v>0</v>
      </c>
      <c r="Y98" s="71">
        <f t="shared" si="10"/>
        <v>0</v>
      </c>
      <c r="Z98" s="35">
        <f>+D98*各種係数!I97*各種係数!$M$5</f>
        <v>0</v>
      </c>
      <c r="AA98" s="71">
        <f>+K98*各種係数!I97*各種係数!$M$5</f>
        <v>0</v>
      </c>
      <c r="AB98" s="35">
        <f>+T98*各種係数!I97*各種係数!$M$5</f>
        <v>0</v>
      </c>
      <c r="AC98" s="71">
        <f t="shared" si="11"/>
        <v>0</v>
      </c>
      <c r="AD98" s="35">
        <f>+D98*各種係数!J97*各種係数!$M$5</f>
        <v>0</v>
      </c>
      <c r="AE98" s="71">
        <f>+K98*各種係数!J97*各種係数!$M$5</f>
        <v>0</v>
      </c>
      <c r="AF98" s="35">
        <f>+T98*各種係数!J97*各種係数!$M$5</f>
        <v>0</v>
      </c>
      <c r="AG98" s="71">
        <f t="shared" si="12"/>
        <v>0</v>
      </c>
    </row>
    <row r="99" spans="1:33">
      <c r="A99" s="254">
        <v>662</v>
      </c>
      <c r="B99" s="264" t="s">
        <v>305</v>
      </c>
      <c r="C99" s="37">
        <f>価格変換!T100</f>
        <v>0</v>
      </c>
      <c r="D99" s="73">
        <f>+$C99*各種係数!D98</f>
        <v>0</v>
      </c>
      <c r="E99" s="73">
        <f>+$D99*各種係数!E98</f>
        <v>0</v>
      </c>
      <c r="F99" s="37">
        <f>+$D99*各種係数!F98</f>
        <v>0</v>
      </c>
      <c r="G99" s="73">
        <f>+$D99*各種係数!G98</f>
        <v>0</v>
      </c>
      <c r="H99" s="73">
        <v>0</v>
      </c>
      <c r="I99" s="37">
        <f>+H99*各種係数!D98</f>
        <v>0</v>
      </c>
      <c r="J99" s="73">
        <f>+H99*各種係数!C98</f>
        <v>0</v>
      </c>
      <c r="K99" s="37">
        <v>0</v>
      </c>
      <c r="L99" s="73">
        <f>+K99*各種係数!E98</f>
        <v>0</v>
      </c>
      <c r="M99" s="37">
        <f>+K99*各種係数!F98</f>
        <v>0</v>
      </c>
      <c r="N99" s="73">
        <f>+K99*各種係数!G98</f>
        <v>0</v>
      </c>
      <c r="O99" s="73"/>
      <c r="P99" s="37"/>
      <c r="Q99" s="73">
        <f>$P$109*各種係数!H98</f>
        <v>0</v>
      </c>
      <c r="R99" s="37">
        <f>+Q99*各種係数!D98</f>
        <v>0</v>
      </c>
      <c r="S99" s="73">
        <f>+Q99*各種係数!C98</f>
        <v>0</v>
      </c>
      <c r="T99" s="37">
        <v>0</v>
      </c>
      <c r="U99" s="73">
        <f>+T99*各種係数!E98</f>
        <v>0</v>
      </c>
      <c r="V99" s="37">
        <f>+T99*各種係数!G98</f>
        <v>0</v>
      </c>
      <c r="W99" s="73">
        <f t="shared" si="8"/>
        <v>0</v>
      </c>
      <c r="X99" s="37">
        <f t="shared" si="9"/>
        <v>0</v>
      </c>
      <c r="Y99" s="73">
        <f t="shared" si="10"/>
        <v>0</v>
      </c>
      <c r="Z99" s="37">
        <f>+D99*各種係数!I98*各種係数!$M$5</f>
        <v>0</v>
      </c>
      <c r="AA99" s="73">
        <f>+K99*各種係数!I98*各種係数!$M$5</f>
        <v>0</v>
      </c>
      <c r="AB99" s="37">
        <f>+T99*各種係数!I98*各種係数!$M$5</f>
        <v>0</v>
      </c>
      <c r="AC99" s="73">
        <f t="shared" si="11"/>
        <v>0</v>
      </c>
      <c r="AD99" s="37">
        <f>+D99*各種係数!J98*各種係数!$M$5</f>
        <v>0</v>
      </c>
      <c r="AE99" s="73">
        <f>+K99*各種係数!J98*各種係数!$M$5</f>
        <v>0</v>
      </c>
      <c r="AF99" s="37">
        <f>+T99*各種係数!J98*各種係数!$M$5</f>
        <v>0</v>
      </c>
      <c r="AG99" s="73">
        <f t="shared" si="12"/>
        <v>0</v>
      </c>
    </row>
    <row r="100" spans="1:33">
      <c r="A100" s="253">
        <v>663</v>
      </c>
      <c r="B100" s="291" t="s">
        <v>306</v>
      </c>
      <c r="C100" s="35">
        <f>価格変換!T101</f>
        <v>0</v>
      </c>
      <c r="D100" s="71">
        <f>+$C100*各種係数!D99</f>
        <v>0</v>
      </c>
      <c r="E100" s="71">
        <f>+$D100*各種係数!E99</f>
        <v>0</v>
      </c>
      <c r="F100" s="35">
        <f>+$D100*各種係数!F99</f>
        <v>0</v>
      </c>
      <c r="G100" s="71">
        <f>+$D100*各種係数!G99</f>
        <v>0</v>
      </c>
      <c r="H100" s="71">
        <v>0</v>
      </c>
      <c r="I100" s="35">
        <f>+H100*各種係数!D99</f>
        <v>0</v>
      </c>
      <c r="J100" s="71">
        <f>+H100*各種係数!C99</f>
        <v>0</v>
      </c>
      <c r="K100" s="35">
        <v>0</v>
      </c>
      <c r="L100" s="71">
        <f>+K100*各種係数!E99</f>
        <v>0</v>
      </c>
      <c r="M100" s="35">
        <f>+K100*各種係数!F99</f>
        <v>0</v>
      </c>
      <c r="N100" s="71">
        <f>+K100*各種係数!G99</f>
        <v>0</v>
      </c>
      <c r="O100" s="71"/>
      <c r="P100" s="35"/>
      <c r="Q100" s="71">
        <f>$P$109*各種係数!H99</f>
        <v>0</v>
      </c>
      <c r="R100" s="35">
        <f>+Q100*各種係数!D99</f>
        <v>0</v>
      </c>
      <c r="S100" s="71">
        <f>+Q100*各種係数!C99</f>
        <v>0</v>
      </c>
      <c r="T100" s="35">
        <v>0</v>
      </c>
      <c r="U100" s="71">
        <f>+T100*各種係数!E99</f>
        <v>0</v>
      </c>
      <c r="V100" s="35">
        <f>+T100*各種係数!G99</f>
        <v>0</v>
      </c>
      <c r="W100" s="71">
        <f t="shared" si="8"/>
        <v>0</v>
      </c>
      <c r="X100" s="35">
        <f t="shared" si="9"/>
        <v>0</v>
      </c>
      <c r="Y100" s="71">
        <f t="shared" si="10"/>
        <v>0</v>
      </c>
      <c r="Z100" s="35">
        <f>+D100*各種係数!I99*各種係数!$M$5</f>
        <v>0</v>
      </c>
      <c r="AA100" s="71">
        <f>+K100*各種係数!I99*各種係数!$M$5</f>
        <v>0</v>
      </c>
      <c r="AB100" s="35">
        <f>+T100*各種係数!I99*各種係数!$M$5</f>
        <v>0</v>
      </c>
      <c r="AC100" s="71">
        <f t="shared" si="11"/>
        <v>0</v>
      </c>
      <c r="AD100" s="35">
        <f>+D100*各種係数!J99*各種係数!$M$5</f>
        <v>0</v>
      </c>
      <c r="AE100" s="71">
        <f>+K100*各種係数!J99*各種係数!$M$5</f>
        <v>0</v>
      </c>
      <c r="AF100" s="35">
        <f>+T100*各種係数!J99*各種係数!$M$5</f>
        <v>0</v>
      </c>
      <c r="AG100" s="71">
        <f t="shared" si="12"/>
        <v>0</v>
      </c>
    </row>
    <row r="101" spans="1:33">
      <c r="A101" s="253">
        <v>669</v>
      </c>
      <c r="B101" s="291" t="s">
        <v>307</v>
      </c>
      <c r="C101" s="35">
        <f>価格変換!T102</f>
        <v>0</v>
      </c>
      <c r="D101" s="71">
        <f>+$C101*各種係数!D100</f>
        <v>0</v>
      </c>
      <c r="E101" s="71">
        <f>+$D101*各種係数!E100</f>
        <v>0</v>
      </c>
      <c r="F101" s="35">
        <f>+$D101*各種係数!F100</f>
        <v>0</v>
      </c>
      <c r="G101" s="71">
        <f>+$D101*各種係数!G100</f>
        <v>0</v>
      </c>
      <c r="H101" s="71">
        <v>0</v>
      </c>
      <c r="I101" s="35">
        <f>+H101*各種係数!D100</f>
        <v>0</v>
      </c>
      <c r="J101" s="71">
        <f>+H101*各種係数!C100</f>
        <v>0</v>
      </c>
      <c r="K101" s="35">
        <v>0</v>
      </c>
      <c r="L101" s="71">
        <f>+K101*各種係数!E100</f>
        <v>0</v>
      </c>
      <c r="M101" s="35">
        <f>+K101*各種係数!F100</f>
        <v>0</v>
      </c>
      <c r="N101" s="71">
        <f>+K101*各種係数!G100</f>
        <v>0</v>
      </c>
      <c r="O101" s="71"/>
      <c r="P101" s="35"/>
      <c r="Q101" s="71">
        <f>$P$109*各種係数!H100</f>
        <v>0</v>
      </c>
      <c r="R101" s="35">
        <f>+Q101*各種係数!D100</f>
        <v>0</v>
      </c>
      <c r="S101" s="71">
        <f>+Q101*各種係数!C100</f>
        <v>0</v>
      </c>
      <c r="T101" s="35">
        <v>0</v>
      </c>
      <c r="U101" s="71">
        <f>+T101*各種係数!E100</f>
        <v>0</v>
      </c>
      <c r="V101" s="35">
        <f>+T101*各種係数!G100</f>
        <v>0</v>
      </c>
      <c r="W101" s="71">
        <f t="shared" ref="W101:W108" si="13">+D101+K101+T101</f>
        <v>0</v>
      </c>
      <c r="X101" s="35">
        <f t="shared" ref="X101:X108" si="14">+E101+L101+U101</f>
        <v>0</v>
      </c>
      <c r="Y101" s="71">
        <f t="shared" ref="Y101:Y108" si="15">+F101+M101+V101</f>
        <v>0</v>
      </c>
      <c r="Z101" s="35">
        <f>+D101*各種係数!I100*各種係数!$M$5</f>
        <v>0</v>
      </c>
      <c r="AA101" s="71">
        <f>+K101*各種係数!I100*各種係数!$M$5</f>
        <v>0</v>
      </c>
      <c r="AB101" s="35">
        <f>+T101*各種係数!I100*各種係数!$M$5</f>
        <v>0</v>
      </c>
      <c r="AC101" s="71">
        <f t="shared" si="11"/>
        <v>0</v>
      </c>
      <c r="AD101" s="35">
        <f>+D101*各種係数!J100*各種係数!$M$5</f>
        <v>0</v>
      </c>
      <c r="AE101" s="71">
        <f>+K101*各種係数!J100*各種係数!$M$5</f>
        <v>0</v>
      </c>
      <c r="AF101" s="35">
        <f>+T101*各種係数!J100*各種係数!$M$5</f>
        <v>0</v>
      </c>
      <c r="AG101" s="71">
        <f t="shared" si="12"/>
        <v>0</v>
      </c>
    </row>
    <row r="102" spans="1:33">
      <c r="A102" s="253">
        <v>671</v>
      </c>
      <c r="B102" s="291" t="s">
        <v>308</v>
      </c>
      <c r="C102" s="35">
        <f>価格変換!T103</f>
        <v>0</v>
      </c>
      <c r="D102" s="71">
        <f>+$C102*各種係数!D101</f>
        <v>0</v>
      </c>
      <c r="E102" s="71">
        <f>+$D102*各種係数!E101</f>
        <v>0</v>
      </c>
      <c r="F102" s="35">
        <f>+$D102*各種係数!F101</f>
        <v>0</v>
      </c>
      <c r="G102" s="71">
        <f>+$D102*各種係数!G101</f>
        <v>0</v>
      </c>
      <c r="H102" s="71">
        <v>0</v>
      </c>
      <c r="I102" s="35">
        <f>+H102*各種係数!D101</f>
        <v>0</v>
      </c>
      <c r="J102" s="71">
        <f>+H102*各種係数!C101</f>
        <v>0</v>
      </c>
      <c r="K102" s="35">
        <v>0</v>
      </c>
      <c r="L102" s="71">
        <f>+K102*各種係数!E101</f>
        <v>0</v>
      </c>
      <c r="M102" s="35">
        <f>+K102*各種係数!F101</f>
        <v>0</v>
      </c>
      <c r="N102" s="71">
        <f>+K102*各種係数!G101</f>
        <v>0</v>
      </c>
      <c r="O102" s="71"/>
      <c r="P102" s="35"/>
      <c r="Q102" s="71">
        <f>$P$109*各種係数!H101</f>
        <v>0</v>
      </c>
      <c r="R102" s="35">
        <f>+Q102*各種係数!D101</f>
        <v>0</v>
      </c>
      <c r="S102" s="71">
        <f>+Q102*各種係数!C101</f>
        <v>0</v>
      </c>
      <c r="T102" s="35">
        <v>0</v>
      </c>
      <c r="U102" s="71">
        <f>+T102*各種係数!E101</f>
        <v>0</v>
      </c>
      <c r="V102" s="35">
        <f>+T102*各種係数!G101</f>
        <v>0</v>
      </c>
      <c r="W102" s="71">
        <f t="shared" si="13"/>
        <v>0</v>
      </c>
      <c r="X102" s="35">
        <f t="shared" si="14"/>
        <v>0</v>
      </c>
      <c r="Y102" s="71">
        <f t="shared" si="15"/>
        <v>0</v>
      </c>
      <c r="Z102" s="35">
        <f>+D102*各種係数!I101*各種係数!$M$5</f>
        <v>0</v>
      </c>
      <c r="AA102" s="71">
        <f>+K102*各種係数!I101*各種係数!$M$5</f>
        <v>0</v>
      </c>
      <c r="AB102" s="35">
        <f>+T102*各種係数!I101*各種係数!$M$5</f>
        <v>0</v>
      </c>
      <c r="AC102" s="71">
        <f t="shared" si="11"/>
        <v>0</v>
      </c>
      <c r="AD102" s="35">
        <f>+D102*各種係数!J101*各種係数!$M$5</f>
        <v>0</v>
      </c>
      <c r="AE102" s="71">
        <f>+K102*各種係数!J101*各種係数!$M$5</f>
        <v>0</v>
      </c>
      <c r="AF102" s="35">
        <f>+T102*各種係数!J101*各種係数!$M$5</f>
        <v>0</v>
      </c>
      <c r="AG102" s="71">
        <f t="shared" si="12"/>
        <v>0</v>
      </c>
    </row>
    <row r="103" spans="1:33">
      <c r="A103" s="253">
        <v>672</v>
      </c>
      <c r="B103" s="291" t="s">
        <v>309</v>
      </c>
      <c r="C103" s="35">
        <f>価格変換!T104</f>
        <v>0</v>
      </c>
      <c r="D103" s="71">
        <f>+$C103*各種係数!D102</f>
        <v>0</v>
      </c>
      <c r="E103" s="71">
        <f>+$D103*各種係数!E102</f>
        <v>0</v>
      </c>
      <c r="F103" s="35">
        <f>+$D103*各種係数!F102</f>
        <v>0</v>
      </c>
      <c r="G103" s="71">
        <f>+$D103*各種係数!G102</f>
        <v>0</v>
      </c>
      <c r="H103" s="71">
        <v>0</v>
      </c>
      <c r="I103" s="35">
        <f>+H103*各種係数!D102</f>
        <v>0</v>
      </c>
      <c r="J103" s="71">
        <f>+H103*各種係数!C102</f>
        <v>0</v>
      </c>
      <c r="K103" s="35">
        <v>0</v>
      </c>
      <c r="L103" s="71">
        <f>+K103*各種係数!E102</f>
        <v>0</v>
      </c>
      <c r="M103" s="35">
        <f>+K103*各種係数!F102</f>
        <v>0</v>
      </c>
      <c r="N103" s="71">
        <f>+K103*各種係数!G102</f>
        <v>0</v>
      </c>
      <c r="O103" s="71"/>
      <c r="P103" s="35"/>
      <c r="Q103" s="71">
        <f>$P$109*各種係数!H102</f>
        <v>0</v>
      </c>
      <c r="R103" s="35">
        <f>+Q103*各種係数!D102</f>
        <v>0</v>
      </c>
      <c r="S103" s="71">
        <f>+Q103*各種係数!C102</f>
        <v>0</v>
      </c>
      <c r="T103" s="35">
        <v>0</v>
      </c>
      <c r="U103" s="71">
        <f>+T103*各種係数!E102</f>
        <v>0</v>
      </c>
      <c r="V103" s="35">
        <f>+T103*各種係数!G102</f>
        <v>0</v>
      </c>
      <c r="W103" s="71">
        <f t="shared" si="13"/>
        <v>0</v>
      </c>
      <c r="X103" s="35">
        <f t="shared" si="14"/>
        <v>0</v>
      </c>
      <c r="Y103" s="71">
        <f t="shared" si="15"/>
        <v>0</v>
      </c>
      <c r="Z103" s="35">
        <f>+D103*各種係数!I102*各種係数!$M$5</f>
        <v>0</v>
      </c>
      <c r="AA103" s="71">
        <f>+K103*各種係数!I102*各種係数!$M$5</f>
        <v>0</v>
      </c>
      <c r="AB103" s="35">
        <f>+T103*各種係数!I102*各種係数!$M$5</f>
        <v>0</v>
      </c>
      <c r="AC103" s="71">
        <f t="shared" si="11"/>
        <v>0</v>
      </c>
      <c r="AD103" s="35">
        <f>+D103*各種係数!J102*各種係数!$M$5</f>
        <v>0</v>
      </c>
      <c r="AE103" s="71">
        <f>+K103*各種係数!J102*各種係数!$M$5</f>
        <v>0</v>
      </c>
      <c r="AF103" s="35">
        <f>+T103*各種係数!J102*各種係数!$M$5</f>
        <v>0</v>
      </c>
      <c r="AG103" s="71">
        <f t="shared" si="12"/>
        <v>0</v>
      </c>
    </row>
    <row r="104" spans="1:33">
      <c r="A104" s="253">
        <v>673</v>
      </c>
      <c r="B104" s="291" t="s">
        <v>310</v>
      </c>
      <c r="C104" s="35">
        <f>価格変換!T105</f>
        <v>0</v>
      </c>
      <c r="D104" s="71">
        <f>+$C104*各種係数!D103</f>
        <v>0</v>
      </c>
      <c r="E104" s="71">
        <f>+$D104*各種係数!E103</f>
        <v>0</v>
      </c>
      <c r="F104" s="35">
        <f>+$D104*各種係数!F103</f>
        <v>0</v>
      </c>
      <c r="G104" s="71">
        <f>+$D104*各種係数!G103</f>
        <v>0</v>
      </c>
      <c r="H104" s="71">
        <v>0</v>
      </c>
      <c r="I104" s="35">
        <f>+H104*各種係数!D103</f>
        <v>0</v>
      </c>
      <c r="J104" s="71">
        <f>+H104*各種係数!C103</f>
        <v>0</v>
      </c>
      <c r="K104" s="35">
        <v>0</v>
      </c>
      <c r="L104" s="71">
        <f>+K104*各種係数!E103</f>
        <v>0</v>
      </c>
      <c r="M104" s="35">
        <f>+K104*各種係数!F103</f>
        <v>0</v>
      </c>
      <c r="N104" s="71">
        <f>+K104*各種係数!G103</f>
        <v>0</v>
      </c>
      <c r="O104" s="71"/>
      <c r="P104" s="35"/>
      <c r="Q104" s="71">
        <f>$P$109*各種係数!H103</f>
        <v>0</v>
      </c>
      <c r="R104" s="35">
        <f>+Q104*各種係数!D103</f>
        <v>0</v>
      </c>
      <c r="S104" s="71">
        <f>+Q104*各種係数!C103</f>
        <v>0</v>
      </c>
      <c r="T104" s="35">
        <v>0</v>
      </c>
      <c r="U104" s="71">
        <f>+T104*各種係数!E103</f>
        <v>0</v>
      </c>
      <c r="V104" s="35">
        <f>+T104*各種係数!G103</f>
        <v>0</v>
      </c>
      <c r="W104" s="71">
        <f t="shared" si="13"/>
        <v>0</v>
      </c>
      <c r="X104" s="35">
        <f t="shared" si="14"/>
        <v>0</v>
      </c>
      <c r="Y104" s="71">
        <f t="shared" si="15"/>
        <v>0</v>
      </c>
      <c r="Z104" s="35">
        <f>+D104*各種係数!I103*各種係数!$M$5</f>
        <v>0</v>
      </c>
      <c r="AA104" s="71">
        <f>+K104*各種係数!I103*各種係数!$M$5</f>
        <v>0</v>
      </c>
      <c r="AB104" s="35">
        <f>+T104*各種係数!I103*各種係数!$M$5</f>
        <v>0</v>
      </c>
      <c r="AC104" s="71">
        <f t="shared" si="11"/>
        <v>0</v>
      </c>
      <c r="AD104" s="35">
        <f>+D104*各種係数!J103*各種係数!$M$5</f>
        <v>0</v>
      </c>
      <c r="AE104" s="71">
        <f>+K104*各種係数!J103*各種係数!$M$5</f>
        <v>0</v>
      </c>
      <c r="AF104" s="35">
        <f>+T104*各種係数!J103*各種係数!$M$5</f>
        <v>0</v>
      </c>
      <c r="AG104" s="71">
        <f t="shared" si="12"/>
        <v>0</v>
      </c>
    </row>
    <row r="105" spans="1:33">
      <c r="A105" s="297">
        <v>674</v>
      </c>
      <c r="B105" s="265" t="s">
        <v>311</v>
      </c>
      <c r="C105" s="36">
        <f>価格変換!T106</f>
        <v>0</v>
      </c>
      <c r="D105" s="72">
        <f>+$C105*各種係数!D104</f>
        <v>0</v>
      </c>
      <c r="E105" s="72">
        <f>+$D105*各種係数!E104</f>
        <v>0</v>
      </c>
      <c r="F105" s="36">
        <f>+$D105*各種係数!F104</f>
        <v>0</v>
      </c>
      <c r="G105" s="72">
        <f>+$D105*各種係数!G104</f>
        <v>0</v>
      </c>
      <c r="H105" s="72">
        <v>0</v>
      </c>
      <c r="I105" s="36">
        <f>+H105*各種係数!D104</f>
        <v>0</v>
      </c>
      <c r="J105" s="72">
        <f>+H105*各種係数!C104</f>
        <v>0</v>
      </c>
      <c r="K105" s="36">
        <v>0</v>
      </c>
      <c r="L105" s="72">
        <f>+K105*各種係数!E104</f>
        <v>0</v>
      </c>
      <c r="M105" s="36">
        <f>+K105*各種係数!F104</f>
        <v>0</v>
      </c>
      <c r="N105" s="72">
        <f>+K105*各種係数!G104</f>
        <v>0</v>
      </c>
      <c r="O105" s="72"/>
      <c r="P105" s="36"/>
      <c r="Q105" s="72">
        <f>$P$109*各種係数!H104</f>
        <v>0</v>
      </c>
      <c r="R105" s="36">
        <f>+Q105*各種係数!D104</f>
        <v>0</v>
      </c>
      <c r="S105" s="72">
        <f>+Q105*各種係数!C104</f>
        <v>0</v>
      </c>
      <c r="T105" s="36">
        <v>0</v>
      </c>
      <c r="U105" s="72">
        <f>+T105*各種係数!E104</f>
        <v>0</v>
      </c>
      <c r="V105" s="36">
        <f>+T105*各種係数!G104</f>
        <v>0</v>
      </c>
      <c r="W105" s="72">
        <f t="shared" si="13"/>
        <v>0</v>
      </c>
      <c r="X105" s="36">
        <f t="shared" si="14"/>
        <v>0</v>
      </c>
      <c r="Y105" s="72">
        <f t="shared" si="15"/>
        <v>0</v>
      </c>
      <c r="Z105" s="36">
        <f>+D105*各種係数!I104*各種係数!$M$5</f>
        <v>0</v>
      </c>
      <c r="AA105" s="72">
        <f>+K105*各種係数!I104*各種係数!$M$5</f>
        <v>0</v>
      </c>
      <c r="AB105" s="36">
        <f>+T105*各種係数!I104*各種係数!$M$5</f>
        <v>0</v>
      </c>
      <c r="AC105" s="72">
        <f t="shared" si="11"/>
        <v>0</v>
      </c>
      <c r="AD105" s="36">
        <f>+D105*各種係数!J104*各種係数!$M$5</f>
        <v>0</v>
      </c>
      <c r="AE105" s="72">
        <f>+K105*各種係数!J104*各種係数!$M$5</f>
        <v>0</v>
      </c>
      <c r="AF105" s="36">
        <f>+T105*各種係数!J104*各種係数!$M$5</f>
        <v>0</v>
      </c>
      <c r="AG105" s="72">
        <f t="shared" si="12"/>
        <v>0</v>
      </c>
    </row>
    <row r="106" spans="1:33">
      <c r="A106" s="253">
        <v>679</v>
      </c>
      <c r="B106" s="291" t="s">
        <v>312</v>
      </c>
      <c r="C106" s="35">
        <f>価格変換!T107</f>
        <v>0</v>
      </c>
      <c r="D106" s="71">
        <f>+$C106*各種係数!D105</f>
        <v>0</v>
      </c>
      <c r="E106" s="71">
        <f>+$D106*各種係数!E105</f>
        <v>0</v>
      </c>
      <c r="F106" s="35">
        <f>+$D106*各種係数!F105</f>
        <v>0</v>
      </c>
      <c r="G106" s="71">
        <f>+$D106*各種係数!G105</f>
        <v>0</v>
      </c>
      <c r="H106" s="71">
        <v>0</v>
      </c>
      <c r="I106" s="35">
        <f>+H106*各種係数!D105</f>
        <v>0</v>
      </c>
      <c r="J106" s="71">
        <f>+H106*各種係数!C105</f>
        <v>0</v>
      </c>
      <c r="K106" s="35">
        <v>0</v>
      </c>
      <c r="L106" s="71">
        <f>+K106*各種係数!E105</f>
        <v>0</v>
      </c>
      <c r="M106" s="35">
        <f>+K106*各種係数!F105</f>
        <v>0</v>
      </c>
      <c r="N106" s="71">
        <f>+K106*各種係数!G105</f>
        <v>0</v>
      </c>
      <c r="O106" s="71"/>
      <c r="P106" s="35"/>
      <c r="Q106" s="71">
        <f>$P$109*各種係数!H105</f>
        <v>0</v>
      </c>
      <c r="R106" s="35">
        <f>+Q106*各種係数!D105</f>
        <v>0</v>
      </c>
      <c r="S106" s="71">
        <f>+Q106*各種係数!C105</f>
        <v>0</v>
      </c>
      <c r="T106" s="35">
        <v>0</v>
      </c>
      <c r="U106" s="71">
        <f>+T106*各種係数!E105</f>
        <v>0</v>
      </c>
      <c r="V106" s="35">
        <f>+T106*各種係数!G105</f>
        <v>0</v>
      </c>
      <c r="W106" s="71">
        <f t="shared" si="13"/>
        <v>0</v>
      </c>
      <c r="X106" s="35">
        <f t="shared" si="14"/>
        <v>0</v>
      </c>
      <c r="Y106" s="71">
        <f t="shared" si="15"/>
        <v>0</v>
      </c>
      <c r="Z106" s="35">
        <f>+D106*各種係数!I105*各種係数!$M$5</f>
        <v>0</v>
      </c>
      <c r="AA106" s="71">
        <f>+K106*各種係数!I105*各種係数!$M$5</f>
        <v>0</v>
      </c>
      <c r="AB106" s="35">
        <f>+T106*各種係数!I105*各種係数!$M$5</f>
        <v>0</v>
      </c>
      <c r="AC106" s="71">
        <f t="shared" si="11"/>
        <v>0</v>
      </c>
      <c r="AD106" s="35">
        <f>+D106*各種係数!J105*各種係数!$M$5</f>
        <v>0</v>
      </c>
      <c r="AE106" s="71">
        <f>+K106*各種係数!J105*各種係数!$M$5</f>
        <v>0</v>
      </c>
      <c r="AF106" s="35">
        <f>+T106*各種係数!J105*各種係数!$M$5</f>
        <v>0</v>
      </c>
      <c r="AG106" s="71">
        <f t="shared" si="12"/>
        <v>0</v>
      </c>
    </row>
    <row r="107" spans="1:33">
      <c r="A107" s="253">
        <v>681</v>
      </c>
      <c r="B107" s="291" t="s">
        <v>6</v>
      </c>
      <c r="C107" s="35">
        <f>価格変換!T108</f>
        <v>0</v>
      </c>
      <c r="D107" s="71">
        <f>+$C107*各種係数!D106</f>
        <v>0</v>
      </c>
      <c r="E107" s="71">
        <f>+$D107*各種係数!E106</f>
        <v>0</v>
      </c>
      <c r="F107" s="35">
        <f>+$D107*各種係数!F106</f>
        <v>0</v>
      </c>
      <c r="G107" s="71">
        <f>+$D107*各種係数!G106</f>
        <v>0</v>
      </c>
      <c r="H107" s="71">
        <v>0</v>
      </c>
      <c r="I107" s="35">
        <f>+H107*各種係数!D106</f>
        <v>0</v>
      </c>
      <c r="J107" s="71">
        <f>+H107*各種係数!C106</f>
        <v>0</v>
      </c>
      <c r="K107" s="35">
        <v>0</v>
      </c>
      <c r="L107" s="71">
        <f>+K107*各種係数!E106</f>
        <v>0</v>
      </c>
      <c r="M107" s="35">
        <f>+K107*各種係数!F106</f>
        <v>0</v>
      </c>
      <c r="N107" s="71">
        <f>+K107*各種係数!G106</f>
        <v>0</v>
      </c>
      <c r="O107" s="71"/>
      <c r="P107" s="35"/>
      <c r="Q107" s="71">
        <f>$P$109*各種係数!H106</f>
        <v>0</v>
      </c>
      <c r="R107" s="35">
        <f>+Q107*各種係数!D106</f>
        <v>0</v>
      </c>
      <c r="S107" s="71">
        <f>+Q107*各種係数!C106</f>
        <v>0</v>
      </c>
      <c r="T107" s="35">
        <v>0</v>
      </c>
      <c r="U107" s="71">
        <f>+T107*各種係数!E106</f>
        <v>0</v>
      </c>
      <c r="V107" s="35">
        <f>+T107*各種係数!G106</f>
        <v>0</v>
      </c>
      <c r="W107" s="71">
        <f t="shared" si="13"/>
        <v>0</v>
      </c>
      <c r="X107" s="35">
        <f t="shared" si="14"/>
        <v>0</v>
      </c>
      <c r="Y107" s="71">
        <f t="shared" si="15"/>
        <v>0</v>
      </c>
      <c r="Z107" s="35">
        <f>+D107*各種係数!I106*各種係数!$M$5</f>
        <v>0</v>
      </c>
      <c r="AA107" s="71">
        <f>+K107*各種係数!I106*各種係数!$M$5</f>
        <v>0</v>
      </c>
      <c r="AB107" s="35">
        <f>+T107*各種係数!I106*各種係数!$M$5</f>
        <v>0</v>
      </c>
      <c r="AC107" s="71">
        <f t="shared" si="11"/>
        <v>0</v>
      </c>
      <c r="AD107" s="35">
        <f>+D107*各種係数!J106*各種係数!$M$5</f>
        <v>0</v>
      </c>
      <c r="AE107" s="71">
        <f>+K107*各種係数!J106*各種係数!$M$5</f>
        <v>0</v>
      </c>
      <c r="AF107" s="35">
        <f>+T107*各種係数!J106*各種係数!$M$5</f>
        <v>0</v>
      </c>
      <c r="AG107" s="71">
        <f t="shared" si="12"/>
        <v>0</v>
      </c>
    </row>
    <row r="108" spans="1:33">
      <c r="A108" s="253">
        <v>691</v>
      </c>
      <c r="B108" s="291" t="s">
        <v>7</v>
      </c>
      <c r="C108" s="35">
        <f>価格変換!T109</f>
        <v>0</v>
      </c>
      <c r="D108" s="71">
        <f>+$C108*各種係数!D107</f>
        <v>0</v>
      </c>
      <c r="E108" s="71">
        <f>+$D108*各種係数!E107</f>
        <v>0</v>
      </c>
      <c r="F108" s="35">
        <f>+$D108*各種係数!F107</f>
        <v>0</v>
      </c>
      <c r="G108" s="71">
        <f>+$D108*各種係数!G107</f>
        <v>0</v>
      </c>
      <c r="H108" s="71">
        <v>0</v>
      </c>
      <c r="I108" s="35">
        <f>+H108*各種係数!D107</f>
        <v>0</v>
      </c>
      <c r="J108" s="71">
        <f>+H108*各種係数!C107</f>
        <v>0</v>
      </c>
      <c r="K108" s="35">
        <v>0</v>
      </c>
      <c r="L108" s="71">
        <f>+K108*各種係数!E107</f>
        <v>0</v>
      </c>
      <c r="M108" s="35">
        <f>+K108*各種係数!F107</f>
        <v>0</v>
      </c>
      <c r="N108" s="71">
        <f>+K108*各種係数!G107</f>
        <v>0</v>
      </c>
      <c r="O108" s="71"/>
      <c r="P108" s="35"/>
      <c r="Q108" s="71">
        <f>$P$109*各種係数!H107</f>
        <v>0</v>
      </c>
      <c r="R108" s="35">
        <f>+Q108*各種係数!D107</f>
        <v>0</v>
      </c>
      <c r="S108" s="71">
        <f>+Q108*各種係数!C107</f>
        <v>0</v>
      </c>
      <c r="T108" s="35">
        <v>0</v>
      </c>
      <c r="U108" s="71">
        <f>+T108*各種係数!E107</f>
        <v>0</v>
      </c>
      <c r="V108" s="35">
        <f>+T108*各種係数!G107</f>
        <v>0</v>
      </c>
      <c r="W108" s="71">
        <f t="shared" si="13"/>
        <v>0</v>
      </c>
      <c r="X108" s="35">
        <f t="shared" si="14"/>
        <v>0</v>
      </c>
      <c r="Y108" s="71">
        <f t="shared" si="15"/>
        <v>0</v>
      </c>
      <c r="Z108" s="35">
        <f>+D108*各種係数!I107*各種係数!$M$5</f>
        <v>0</v>
      </c>
      <c r="AA108" s="71">
        <f>+K108*各種係数!I107*各種係数!$M$5</f>
        <v>0</v>
      </c>
      <c r="AB108" s="35">
        <f>+T108*各種係数!I107*各種係数!$M$5</f>
        <v>0</v>
      </c>
      <c r="AC108" s="71">
        <f t="shared" si="11"/>
        <v>0</v>
      </c>
      <c r="AD108" s="35">
        <f>+D108*各種係数!J107*各種係数!$M$5</f>
        <v>0</v>
      </c>
      <c r="AE108" s="71">
        <f>+K108*各種係数!J107*各種係数!$M$5</f>
        <v>0</v>
      </c>
      <c r="AF108" s="35">
        <f>+T108*各種係数!J107*各種係数!$M$5</f>
        <v>0</v>
      </c>
      <c r="AG108" s="71">
        <f t="shared" si="12"/>
        <v>0</v>
      </c>
    </row>
    <row r="109" spans="1:33">
      <c r="A109" s="311"/>
      <c r="B109" s="312" t="s">
        <v>314</v>
      </c>
      <c r="C109" s="312">
        <f>価格変換!T110</f>
        <v>0</v>
      </c>
      <c r="D109" s="74">
        <f t="shared" ref="D109:L109" si="16">SUM(D5:D108)</f>
        <v>0</v>
      </c>
      <c r="E109" s="74">
        <f t="shared" si="16"/>
        <v>0</v>
      </c>
      <c r="F109" s="312">
        <f>SUM(F5:F108)</f>
        <v>0</v>
      </c>
      <c r="G109" s="74">
        <f>SUM(G5:G108)</f>
        <v>0</v>
      </c>
      <c r="H109" s="74">
        <f t="shared" si="16"/>
        <v>0</v>
      </c>
      <c r="I109" s="312">
        <f t="shared" si="16"/>
        <v>0</v>
      </c>
      <c r="J109" s="74">
        <f t="shared" si="16"/>
        <v>0</v>
      </c>
      <c r="K109" s="312">
        <f t="shared" si="16"/>
        <v>0</v>
      </c>
      <c r="L109" s="74">
        <f t="shared" si="16"/>
        <v>0</v>
      </c>
      <c r="M109" s="312">
        <f>SUM(M5:M108)</f>
        <v>0</v>
      </c>
      <c r="N109" s="74">
        <f>SUM(N5:N108)</f>
        <v>0</v>
      </c>
      <c r="O109" s="75">
        <f>データ入力表!D120</f>
        <v>0.60899999999999999</v>
      </c>
      <c r="P109" s="312">
        <f>+(G109+N109)*O109</f>
        <v>0</v>
      </c>
      <c r="Q109" s="74">
        <f t="shared" ref="Q109:AG109" si="17">SUM(Q5:Q108)</f>
        <v>0</v>
      </c>
      <c r="R109" s="312">
        <f t="shared" si="17"/>
        <v>0</v>
      </c>
      <c r="S109" s="74">
        <f t="shared" si="17"/>
        <v>0</v>
      </c>
      <c r="T109" s="312">
        <f t="shared" si="17"/>
        <v>0</v>
      </c>
      <c r="U109" s="74">
        <f t="shared" si="17"/>
        <v>0</v>
      </c>
      <c r="V109" s="312">
        <f t="shared" si="17"/>
        <v>0</v>
      </c>
      <c r="W109" s="74">
        <f t="shared" si="17"/>
        <v>0</v>
      </c>
      <c r="X109" s="312">
        <f t="shared" si="17"/>
        <v>0</v>
      </c>
      <c r="Y109" s="74">
        <f t="shared" si="17"/>
        <v>0</v>
      </c>
      <c r="Z109" s="312">
        <f t="shared" si="17"/>
        <v>0</v>
      </c>
      <c r="AA109" s="74">
        <f t="shared" si="17"/>
        <v>0</v>
      </c>
      <c r="AB109" s="312">
        <f t="shared" si="17"/>
        <v>0</v>
      </c>
      <c r="AC109" s="74">
        <f t="shared" si="17"/>
        <v>0</v>
      </c>
      <c r="AD109" s="312">
        <f t="shared" si="17"/>
        <v>0</v>
      </c>
      <c r="AE109" s="74">
        <f t="shared" si="17"/>
        <v>0</v>
      </c>
      <c r="AF109" s="312">
        <f t="shared" si="17"/>
        <v>0</v>
      </c>
      <c r="AG109" s="74">
        <f t="shared" si="17"/>
        <v>0</v>
      </c>
    </row>
  </sheetData>
  <sheetProtection sheet="1" objects="1" scenarios="1"/>
  <mergeCells count="1">
    <mergeCell ref="C2:C3"/>
  </mergeCells>
  <phoneticPr fontId="5"/>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T110"/>
  <sheetViews>
    <sheetView workbookViewId="0">
      <pane ySplit="5" topLeftCell="A6" activePane="bottomLeft" state="frozen"/>
      <selection pane="bottomLeft" activeCell="B2" sqref="B2"/>
    </sheetView>
  </sheetViews>
  <sheetFormatPr defaultColWidth="9.375" defaultRowHeight="10.8"/>
  <cols>
    <col min="1" max="1" width="4" style="17" customWidth="1"/>
    <col min="2" max="2" width="46.875" style="17" bestFit="1" customWidth="1"/>
    <col min="3" max="3" width="13.625" style="17" bestFit="1" customWidth="1"/>
    <col min="4" max="4" width="11.75" style="17" customWidth="1"/>
    <col min="5" max="5" width="12.625" style="17" customWidth="1"/>
    <col min="6" max="6" width="25.75" style="17" bestFit="1" customWidth="1"/>
    <col min="7" max="8" width="12.625" style="17" customWidth="1"/>
    <col min="9" max="9" width="13" style="17" bestFit="1" customWidth="1"/>
    <col min="10" max="10" width="12.625" style="17" customWidth="1"/>
    <col min="11" max="11" width="9.5" style="17" bestFit="1" customWidth="1"/>
    <col min="12" max="12" width="12.625" style="17" customWidth="1"/>
    <col min="13" max="13" width="25.75" style="17" bestFit="1" customWidth="1"/>
    <col min="14" max="15" width="12.625" style="17" customWidth="1"/>
    <col min="16" max="16" width="13" style="17" bestFit="1" customWidth="1"/>
    <col min="17" max="18" width="9.5" style="17" customWidth="1"/>
    <col min="19" max="19" width="9.375" style="17"/>
    <col min="20" max="20" width="13.625" style="17" bestFit="1" customWidth="1"/>
    <col min="21" max="16384" width="9.375" style="17"/>
  </cols>
  <sheetData>
    <row r="1" spans="1:20">
      <c r="A1" s="17" t="s">
        <v>74</v>
      </c>
    </row>
    <row r="3" spans="1:20">
      <c r="A3" s="18"/>
      <c r="B3" s="432" t="s">
        <v>313</v>
      </c>
      <c r="C3" s="38" t="s">
        <v>64</v>
      </c>
      <c r="D3" s="429" t="s">
        <v>63</v>
      </c>
      <c r="E3" s="430"/>
      <c r="F3" s="430"/>
      <c r="G3" s="430"/>
      <c r="H3" s="430"/>
      <c r="I3" s="430"/>
      <c r="J3" s="430"/>
      <c r="K3" s="429" t="s">
        <v>67</v>
      </c>
      <c r="L3" s="430"/>
      <c r="M3" s="430"/>
      <c r="N3" s="430"/>
      <c r="O3" s="430"/>
      <c r="P3" s="430"/>
      <c r="Q3" s="430"/>
      <c r="R3" s="430"/>
      <c r="S3" s="431"/>
      <c r="T3" s="42" t="s">
        <v>64</v>
      </c>
    </row>
    <row r="4" spans="1:20">
      <c r="A4" s="43"/>
      <c r="B4" s="433"/>
      <c r="C4" s="39" t="s">
        <v>65</v>
      </c>
      <c r="D4" s="385" t="s">
        <v>66</v>
      </c>
      <c r="E4" s="385" t="s">
        <v>379</v>
      </c>
      <c r="F4" s="385" t="s">
        <v>380</v>
      </c>
      <c r="G4" s="385" t="s">
        <v>381</v>
      </c>
      <c r="H4" s="385" t="s">
        <v>382</v>
      </c>
      <c r="I4" s="385" t="s">
        <v>383</v>
      </c>
      <c r="J4" s="385" t="s">
        <v>384</v>
      </c>
      <c r="K4" s="385" t="s">
        <v>66</v>
      </c>
      <c r="L4" s="385" t="s">
        <v>379</v>
      </c>
      <c r="M4" s="385" t="s">
        <v>380</v>
      </c>
      <c r="N4" s="385" t="s">
        <v>381</v>
      </c>
      <c r="O4" s="385" t="s">
        <v>382</v>
      </c>
      <c r="P4" s="385" t="s">
        <v>383</v>
      </c>
      <c r="Q4" s="385" t="s">
        <v>384</v>
      </c>
      <c r="R4" s="42" t="s">
        <v>71</v>
      </c>
      <c r="S4" s="42" t="s">
        <v>69</v>
      </c>
      <c r="T4" s="39" t="s">
        <v>72</v>
      </c>
    </row>
    <row r="5" spans="1:20">
      <c r="A5" s="44"/>
      <c r="B5" s="434"/>
      <c r="C5" s="386" t="s">
        <v>62</v>
      </c>
      <c r="D5" s="386" t="s">
        <v>68</v>
      </c>
      <c r="E5" s="386" t="s">
        <v>385</v>
      </c>
      <c r="F5" s="386" t="s">
        <v>386</v>
      </c>
      <c r="G5" s="386" t="s">
        <v>387</v>
      </c>
      <c r="H5" s="386" t="s">
        <v>388</v>
      </c>
      <c r="I5" s="386" t="s">
        <v>389</v>
      </c>
      <c r="J5" s="386" t="s">
        <v>390</v>
      </c>
      <c r="K5" s="386" t="s">
        <v>391</v>
      </c>
      <c r="L5" s="386" t="s">
        <v>392</v>
      </c>
      <c r="M5" s="386" t="s">
        <v>393</v>
      </c>
      <c r="N5" s="386" t="s">
        <v>394</v>
      </c>
      <c r="O5" s="386" t="s">
        <v>395</v>
      </c>
      <c r="P5" s="386" t="s">
        <v>396</v>
      </c>
      <c r="Q5" s="386" t="s">
        <v>397</v>
      </c>
      <c r="R5" s="386" t="s">
        <v>398</v>
      </c>
      <c r="S5" s="40" t="s">
        <v>70</v>
      </c>
      <c r="T5" s="40" t="s">
        <v>73</v>
      </c>
    </row>
    <row r="6" spans="1:20">
      <c r="A6" s="253">
        <v>11</v>
      </c>
      <c r="B6" s="82" t="s">
        <v>219</v>
      </c>
      <c r="C6" s="39">
        <f>+IF(データ入力表!$D$115="購入者価格",データ入力表!E9,"")</f>
        <v>0</v>
      </c>
      <c r="D6" s="3">
        <f>マージン!C4</f>
        <v>0.33467949676999675</v>
      </c>
      <c r="E6" s="3">
        <f>マージン!D4</f>
        <v>8.9944137744454975E-4</v>
      </c>
      <c r="F6" s="3">
        <f>マージン!E4</f>
        <v>3.1170385004119307E-2</v>
      </c>
      <c r="G6" s="3">
        <f>マージン!F4</f>
        <v>3.0951755418603395E-3</v>
      </c>
      <c r="H6" s="3">
        <f>マージン!G4</f>
        <v>3.3535492577617745E-4</v>
      </c>
      <c r="I6" s="3">
        <f>マージン!H4</f>
        <v>3.3159434943172161E-3</v>
      </c>
      <c r="J6" s="3">
        <f>マージン!I4</f>
        <v>1.1198037775505537E-2</v>
      </c>
      <c r="K6" s="39">
        <f>+IF(データ入力表!$D$115="購入者価格",$C6*D6,"")</f>
        <v>0</v>
      </c>
      <c r="L6" s="39">
        <f>+IF(データ入力表!$D$115="購入者価格",$C6*E6,"")</f>
        <v>0</v>
      </c>
      <c r="M6" s="39">
        <f>+IF(データ入力表!$D$115="購入者価格",$C6*F6,"")</f>
        <v>0</v>
      </c>
      <c r="N6" s="39">
        <f>+IF(データ入力表!$D$115="購入者価格",$C6*G6,"")</f>
        <v>0</v>
      </c>
      <c r="O6" s="39">
        <f>+IF(データ入力表!$D$115="購入者価格",$C6*H6,"")</f>
        <v>0</v>
      </c>
      <c r="P6" s="39">
        <f>+IF(データ入力表!$D$115="購入者価格",$C6*I6,"")</f>
        <v>0</v>
      </c>
      <c r="Q6" s="39">
        <f>+IF(データ入力表!$D$115="購入者価格",$C6*J6,"")</f>
        <v>0</v>
      </c>
      <c r="R6" s="39">
        <f>SUM(K6:Q6)</f>
        <v>0</v>
      </c>
      <c r="S6" s="39"/>
      <c r="T6" s="39">
        <f>IF(データ入力表!$D$115="購入者価格",C6-R6+S6,データ入力表!E9)</f>
        <v>0</v>
      </c>
    </row>
    <row r="7" spans="1:20">
      <c r="A7" s="253">
        <v>12</v>
      </c>
      <c r="B7" s="82" t="s">
        <v>220</v>
      </c>
      <c r="C7" s="39">
        <f>+IF(データ入力表!$D$115="購入者価格",データ入力表!E10,"")</f>
        <v>0</v>
      </c>
      <c r="D7" s="3">
        <f>マージン!C5</f>
        <v>6.9923027895031437E-2</v>
      </c>
      <c r="E7" s="3">
        <f>マージン!D5</f>
        <v>1.1019269948322128E-5</v>
      </c>
      <c r="F7" s="3">
        <f>マージン!E5</f>
        <v>1.7081621485572896E-2</v>
      </c>
      <c r="G7" s="3">
        <f>マージン!F5</f>
        <v>1.9984948679002405E-4</v>
      </c>
      <c r="H7" s="3">
        <f>マージン!G5</f>
        <v>0</v>
      </c>
      <c r="I7" s="3">
        <f>マージン!H5</f>
        <v>1.1555207168535977E-3</v>
      </c>
      <c r="J7" s="3">
        <f>マージン!I5</f>
        <v>5.6473758485150907E-4</v>
      </c>
      <c r="K7" s="39">
        <f>+IF(データ入力表!$D$115="購入者価格",$C7*D7,"")</f>
        <v>0</v>
      </c>
      <c r="L7" s="39">
        <f>+IF(データ入力表!$D$115="購入者価格",$C7*E7,"")</f>
        <v>0</v>
      </c>
      <c r="M7" s="39">
        <f>+IF(データ入力表!$D$115="購入者価格",$C7*F7,"")</f>
        <v>0</v>
      </c>
      <c r="N7" s="39">
        <f>+IF(データ入力表!$D$115="購入者価格",$C7*G7,"")</f>
        <v>0</v>
      </c>
      <c r="O7" s="39">
        <f>+IF(データ入力表!$D$115="購入者価格",$C7*H7,"")</f>
        <v>0</v>
      </c>
      <c r="P7" s="39">
        <f>+IF(データ入力表!$D$115="購入者価格",$C7*I7,"")</f>
        <v>0</v>
      </c>
      <c r="Q7" s="39">
        <f>+IF(データ入力表!$D$115="購入者価格",$C7*J7,"")</f>
        <v>0</v>
      </c>
      <c r="R7" s="39">
        <f t="shared" ref="R7:R70" si="0">SUM(K7:Q7)</f>
        <v>0</v>
      </c>
      <c r="S7" s="39"/>
      <c r="T7" s="39">
        <f>IF(データ入力表!$D$115="購入者価格",C7-R7+S7,データ入力表!E10)</f>
        <v>0</v>
      </c>
    </row>
    <row r="8" spans="1:20">
      <c r="A8" s="253">
        <v>13</v>
      </c>
      <c r="B8" s="82" t="s">
        <v>221</v>
      </c>
      <c r="C8" s="39">
        <f>+IF(データ入力表!$D$115="購入者価格",データ入力表!E11,"")</f>
        <v>0</v>
      </c>
      <c r="D8" s="3">
        <f>マージン!C6</f>
        <v>0</v>
      </c>
      <c r="E8" s="3">
        <f>マージン!D6</f>
        <v>0</v>
      </c>
      <c r="F8" s="3">
        <f>マージン!E6</f>
        <v>0</v>
      </c>
      <c r="G8" s="3">
        <f>マージン!F6</f>
        <v>0</v>
      </c>
      <c r="H8" s="3">
        <f>マージン!G6</f>
        <v>0</v>
      </c>
      <c r="I8" s="3">
        <f>マージン!H6</f>
        <v>0</v>
      </c>
      <c r="J8" s="3">
        <f>マージン!I6</f>
        <v>0</v>
      </c>
      <c r="K8" s="39">
        <f>+IF(データ入力表!$D$115="購入者価格",$C8*D8,"")</f>
        <v>0</v>
      </c>
      <c r="L8" s="39">
        <f>+IF(データ入力表!$D$115="購入者価格",$C8*E8,"")</f>
        <v>0</v>
      </c>
      <c r="M8" s="39">
        <f>+IF(データ入力表!$D$115="購入者価格",$C8*F8,"")</f>
        <v>0</v>
      </c>
      <c r="N8" s="39">
        <f>+IF(データ入力表!$D$115="購入者価格",$C8*G8,"")</f>
        <v>0</v>
      </c>
      <c r="O8" s="39">
        <f>+IF(データ入力表!$D$115="購入者価格",$C8*H8,"")</f>
        <v>0</v>
      </c>
      <c r="P8" s="39">
        <f>+IF(データ入力表!$D$115="購入者価格",$C8*I8,"")</f>
        <v>0</v>
      </c>
      <c r="Q8" s="39">
        <f>+IF(データ入力表!$D$115="購入者価格",$C8*J8,"")</f>
        <v>0</v>
      </c>
      <c r="R8" s="39">
        <f t="shared" si="0"/>
        <v>0</v>
      </c>
      <c r="S8" s="39"/>
      <c r="T8" s="39">
        <f>IF(データ入力表!$D$115="購入者価格",C8-R8+S8,データ入力表!E11)</f>
        <v>0</v>
      </c>
    </row>
    <row r="9" spans="1:20">
      <c r="A9" s="253">
        <v>15</v>
      </c>
      <c r="B9" s="82" t="s">
        <v>0</v>
      </c>
      <c r="C9" s="39">
        <f>+IF(データ入力表!$D$115="購入者価格",データ入力表!E12,"")</f>
        <v>0</v>
      </c>
      <c r="D9" s="3">
        <f>マージン!C7</f>
        <v>0.21797701872036809</v>
      </c>
      <c r="E9" s="3">
        <f>マージン!D7</f>
        <v>3.080177007505365E-5</v>
      </c>
      <c r="F9" s="3">
        <f>マージン!E7</f>
        <v>1.9168968243375054E-2</v>
      </c>
      <c r="G9" s="3">
        <f>マージン!F7</f>
        <v>7.1823409503214836E-3</v>
      </c>
      <c r="H9" s="3">
        <f>マージン!G7</f>
        <v>8.2927842509759821E-5</v>
      </c>
      <c r="I9" s="3">
        <f>マージン!H7</f>
        <v>1.2589236281957824E-3</v>
      </c>
      <c r="J9" s="3">
        <f>マージン!I7</f>
        <v>4.0808396404564667E-3</v>
      </c>
      <c r="K9" s="39">
        <f>+IF(データ入力表!$D$115="購入者価格",$C9*D9,"")</f>
        <v>0</v>
      </c>
      <c r="L9" s="39">
        <f>+IF(データ入力表!$D$115="購入者価格",$C9*E9,"")</f>
        <v>0</v>
      </c>
      <c r="M9" s="39">
        <f>+IF(データ入力表!$D$115="購入者価格",$C9*F9,"")</f>
        <v>0</v>
      </c>
      <c r="N9" s="39">
        <f>+IF(データ入力表!$D$115="購入者価格",$C9*G9,"")</f>
        <v>0</v>
      </c>
      <c r="O9" s="39">
        <f>+IF(データ入力表!$D$115="購入者価格",$C9*H9,"")</f>
        <v>0</v>
      </c>
      <c r="P9" s="39">
        <f>+IF(データ入力表!$D$115="購入者価格",$C9*I9,"")</f>
        <v>0</v>
      </c>
      <c r="Q9" s="39">
        <f>+IF(データ入力表!$D$115="購入者価格",$C9*J9,"")</f>
        <v>0</v>
      </c>
      <c r="R9" s="39">
        <f t="shared" si="0"/>
        <v>0</v>
      </c>
      <c r="S9" s="39"/>
      <c r="T9" s="39">
        <f>IF(データ入力表!$D$115="購入者価格",C9-R9+S9,データ入力表!E12)</f>
        <v>0</v>
      </c>
    </row>
    <row r="10" spans="1:20">
      <c r="A10" s="254">
        <v>17</v>
      </c>
      <c r="B10" s="255" t="s">
        <v>1</v>
      </c>
      <c r="C10" s="47">
        <f>+IF(データ入力表!$D$115="購入者価格",データ入力表!E13,"")</f>
        <v>0</v>
      </c>
      <c r="D10" s="6">
        <f>マージン!C8</f>
        <v>0.24930029364152415</v>
      </c>
      <c r="E10" s="6">
        <f>マージン!D8</f>
        <v>8.9394507679182552E-6</v>
      </c>
      <c r="F10" s="6">
        <f>マージン!E8</f>
        <v>2.2013591851884961E-2</v>
      </c>
      <c r="G10" s="6">
        <f>マージン!F8</f>
        <v>4.7417956247218566E-4</v>
      </c>
      <c r="H10" s="6">
        <f>マージン!G8</f>
        <v>1.2934996589405196E-3</v>
      </c>
      <c r="I10" s="6">
        <f>マージン!H8</f>
        <v>3.2551260948397993E-3</v>
      </c>
      <c r="J10" s="6">
        <f>マージン!I8</f>
        <v>6.2630569423580331E-3</v>
      </c>
      <c r="K10" s="47">
        <f>+IF(データ入力表!$D$115="購入者価格",$C10*D10,"")</f>
        <v>0</v>
      </c>
      <c r="L10" s="47">
        <f>+IF(データ入力表!$D$115="購入者価格",$C10*E10,"")</f>
        <v>0</v>
      </c>
      <c r="M10" s="47">
        <f>+IF(データ入力表!$D$115="購入者価格",$C10*F10,"")</f>
        <v>0</v>
      </c>
      <c r="N10" s="47">
        <f>+IF(データ入力表!$D$115="購入者価格",$C10*G10,"")</f>
        <v>0</v>
      </c>
      <c r="O10" s="47">
        <f>+IF(データ入力表!$D$115="購入者価格",$C10*H10,"")</f>
        <v>0</v>
      </c>
      <c r="P10" s="47">
        <f>+IF(データ入力表!$D$115="購入者価格",$C10*I10,"")</f>
        <v>0</v>
      </c>
      <c r="Q10" s="47">
        <f>+IF(データ入力表!$D$115="購入者価格",$C10*J10,"")</f>
        <v>0</v>
      </c>
      <c r="R10" s="47">
        <f t="shared" si="0"/>
        <v>0</v>
      </c>
      <c r="S10" s="47"/>
      <c r="T10" s="47">
        <f>IF(データ入力表!$D$115="購入者価格",C10-R10+S10,データ入力表!E13)</f>
        <v>0</v>
      </c>
    </row>
    <row r="11" spans="1:20">
      <c r="A11" s="253">
        <v>61</v>
      </c>
      <c r="B11" s="82" t="s">
        <v>222</v>
      </c>
      <c r="C11" s="39">
        <f>+IF(データ入力表!$D$115="購入者価格",データ入力表!E14,"")</f>
        <v>0</v>
      </c>
      <c r="D11" s="3">
        <f>マージン!C9</f>
        <v>2.0962594106549742E-2</v>
      </c>
      <c r="E11" s="3">
        <f>マージン!D9</f>
        <v>1.0901875849437826E-5</v>
      </c>
      <c r="F11" s="3">
        <f>マージン!E9</f>
        <v>1.8111597830838187E-2</v>
      </c>
      <c r="G11" s="3">
        <f>マージン!F9</f>
        <v>1.3357497427676437E-2</v>
      </c>
      <c r="H11" s="3">
        <f>マージン!G9</f>
        <v>0</v>
      </c>
      <c r="I11" s="3">
        <f>マージン!H9</f>
        <v>1.9899557383840512E-3</v>
      </c>
      <c r="J11" s="3">
        <f>マージン!I9</f>
        <v>2.0467752770374308E-2</v>
      </c>
      <c r="K11" s="39">
        <f>+IF(データ入力表!$D$115="購入者価格",$C11*D11,"")</f>
        <v>0</v>
      </c>
      <c r="L11" s="39">
        <f>+IF(データ入力表!$D$115="購入者価格",$C11*E11,"")</f>
        <v>0</v>
      </c>
      <c r="M11" s="39">
        <f>+IF(データ入力表!$D$115="購入者価格",$C11*F11,"")</f>
        <v>0</v>
      </c>
      <c r="N11" s="39">
        <f>+IF(データ入力表!$D$115="購入者価格",$C11*G11,"")</f>
        <v>0</v>
      </c>
      <c r="O11" s="39">
        <f>+IF(データ入力表!$D$115="購入者価格",$C11*H11,"")</f>
        <v>0</v>
      </c>
      <c r="P11" s="39">
        <f>+IF(データ入力表!$D$115="購入者価格",$C11*I11,"")</f>
        <v>0</v>
      </c>
      <c r="Q11" s="39">
        <f>+IF(データ入力表!$D$115="購入者価格",$C11*J11,"")</f>
        <v>0</v>
      </c>
      <c r="R11" s="39">
        <f t="shared" si="0"/>
        <v>0</v>
      </c>
      <c r="S11" s="39"/>
      <c r="T11" s="39">
        <f>IF(データ入力表!$D$115="購入者価格",C11-R11+S11,データ入力表!E14)</f>
        <v>0</v>
      </c>
    </row>
    <row r="12" spans="1:20">
      <c r="A12" s="253">
        <v>62</v>
      </c>
      <c r="B12" s="82" t="s">
        <v>223</v>
      </c>
      <c r="C12" s="39">
        <f>+IF(データ入力表!$D$115="購入者価格",データ入力表!E15,"")</f>
        <v>0</v>
      </c>
      <c r="D12" s="3">
        <f>マージン!C10</f>
        <v>3.017818693951933E-2</v>
      </c>
      <c r="E12" s="3">
        <f>マージン!D10</f>
        <v>5.3600165594832466E-4</v>
      </c>
      <c r="F12" s="3">
        <f>マージン!E10</f>
        <v>7.3260746921985753E-2</v>
      </c>
      <c r="G12" s="3">
        <f>マージン!F10</f>
        <v>2.9234286247714448E-2</v>
      </c>
      <c r="H12" s="3">
        <f>マージン!G10</f>
        <v>0</v>
      </c>
      <c r="I12" s="3">
        <f>マージン!H10</f>
        <v>6.1347203253451412E-3</v>
      </c>
      <c r="J12" s="3">
        <f>マージン!I10</f>
        <v>1.8147448398742615E-2</v>
      </c>
      <c r="K12" s="39">
        <f>+IF(データ入力表!$D$115="購入者価格",$C12*D12,"")</f>
        <v>0</v>
      </c>
      <c r="L12" s="39">
        <f>+IF(データ入力表!$D$115="購入者価格",$C12*E12,"")</f>
        <v>0</v>
      </c>
      <c r="M12" s="39">
        <f>+IF(データ入力表!$D$115="購入者価格",$C12*F12,"")</f>
        <v>0</v>
      </c>
      <c r="N12" s="39">
        <f>+IF(データ入力表!$D$115="購入者価格",$C12*G12,"")</f>
        <v>0</v>
      </c>
      <c r="O12" s="39">
        <f>+IF(データ入力表!$D$115="購入者価格",$C12*H12,"")</f>
        <v>0</v>
      </c>
      <c r="P12" s="39">
        <f>+IF(データ入力表!$D$115="購入者価格",$C12*I12,"")</f>
        <v>0</v>
      </c>
      <c r="Q12" s="39">
        <f>+IF(データ入力表!$D$115="購入者価格",$C12*J12,"")</f>
        <v>0</v>
      </c>
      <c r="R12" s="39">
        <f t="shared" si="0"/>
        <v>0</v>
      </c>
      <c r="S12" s="39"/>
      <c r="T12" s="39">
        <f>IF(データ入力表!$D$115="購入者価格",C12-R12+S12,データ入力表!E15)</f>
        <v>0</v>
      </c>
    </row>
    <row r="13" spans="1:20">
      <c r="A13" s="253">
        <v>111</v>
      </c>
      <c r="B13" s="82" t="s">
        <v>224</v>
      </c>
      <c r="C13" s="39">
        <f>+IF(データ入力表!$D$115="購入者価格",データ入力表!E16,"")</f>
        <v>0</v>
      </c>
      <c r="D13" s="3">
        <f>マージン!C11</f>
        <v>0.32972384823200612</v>
      </c>
      <c r="E13" s="3">
        <f>マージン!D11</f>
        <v>2.6196380081423988E-4</v>
      </c>
      <c r="F13" s="3">
        <f>マージン!E11</f>
        <v>2.2131362597948331E-2</v>
      </c>
      <c r="G13" s="3">
        <f>マージン!F11</f>
        <v>4.3054021127921464E-4</v>
      </c>
      <c r="H13" s="3">
        <f>マージン!G11</f>
        <v>1.0557759376473606E-4</v>
      </c>
      <c r="I13" s="3">
        <f>マージン!H11</f>
        <v>1.7558143068438796E-3</v>
      </c>
      <c r="J13" s="3">
        <f>マージン!I11</f>
        <v>3.7530950994087908E-3</v>
      </c>
      <c r="K13" s="39">
        <f>+IF(データ入力表!$D$115="購入者価格",$C13*D13,"")</f>
        <v>0</v>
      </c>
      <c r="L13" s="39">
        <f>+IF(データ入力表!$D$115="購入者価格",$C13*E13,"")</f>
        <v>0</v>
      </c>
      <c r="M13" s="39">
        <f>+IF(データ入力表!$D$115="購入者価格",$C13*F13,"")</f>
        <v>0</v>
      </c>
      <c r="N13" s="39">
        <f>+IF(データ入力表!$D$115="購入者価格",$C13*G13,"")</f>
        <v>0</v>
      </c>
      <c r="O13" s="39">
        <f>+IF(データ入力表!$D$115="購入者価格",$C13*H13,"")</f>
        <v>0</v>
      </c>
      <c r="P13" s="39">
        <f>+IF(データ入力表!$D$115="購入者価格",$C13*I13,"")</f>
        <v>0</v>
      </c>
      <c r="Q13" s="39">
        <f>+IF(データ入力表!$D$115="購入者価格",$C13*J13,"")</f>
        <v>0</v>
      </c>
      <c r="R13" s="39">
        <f t="shared" si="0"/>
        <v>0</v>
      </c>
      <c r="S13" s="39"/>
      <c r="T13" s="39">
        <f>IF(データ入力表!$D$115="購入者価格",C13-R13+S13,データ入力表!E16)</f>
        <v>0</v>
      </c>
    </row>
    <row r="14" spans="1:20">
      <c r="A14" s="253">
        <v>112</v>
      </c>
      <c r="B14" s="82" t="s">
        <v>225</v>
      </c>
      <c r="C14" s="39">
        <f>+IF(データ入力表!$D$115="購入者価格",データ入力表!E17,"")</f>
        <v>0</v>
      </c>
      <c r="D14" s="3">
        <f>マージン!C12</f>
        <v>0.31552221832351163</v>
      </c>
      <c r="E14" s="3">
        <f>マージン!D12</f>
        <v>5.0229163229706722E-4</v>
      </c>
      <c r="F14" s="3">
        <f>マージン!E12</f>
        <v>3.6216499585052513E-2</v>
      </c>
      <c r="G14" s="3">
        <f>マージン!F12</f>
        <v>3.7977535052804268E-4</v>
      </c>
      <c r="H14" s="3">
        <f>マージン!G12</f>
        <v>4.8822277697430841E-5</v>
      </c>
      <c r="I14" s="3">
        <f>マージン!H12</f>
        <v>2.8533815917402422E-3</v>
      </c>
      <c r="J14" s="3">
        <f>マージン!I12</f>
        <v>2.9178638453028864E-3</v>
      </c>
      <c r="K14" s="39">
        <f>+IF(データ入力表!$D$115="購入者価格",$C14*D14,"")</f>
        <v>0</v>
      </c>
      <c r="L14" s="39">
        <f>+IF(データ入力表!$D$115="購入者価格",$C14*E14,"")</f>
        <v>0</v>
      </c>
      <c r="M14" s="39">
        <f>+IF(データ入力表!$D$115="購入者価格",$C14*F14,"")</f>
        <v>0</v>
      </c>
      <c r="N14" s="39">
        <f>+IF(データ入力表!$D$115="購入者価格",$C14*G14,"")</f>
        <v>0</v>
      </c>
      <c r="O14" s="39">
        <f>+IF(データ入力表!$D$115="購入者価格",$C14*H14,"")</f>
        <v>0</v>
      </c>
      <c r="P14" s="39">
        <f>+IF(データ入力表!$D$115="購入者価格",$C14*I14,"")</f>
        <v>0</v>
      </c>
      <c r="Q14" s="39">
        <f>+IF(データ入力表!$D$115="購入者価格",$C14*J14,"")</f>
        <v>0</v>
      </c>
      <c r="R14" s="39">
        <f t="shared" si="0"/>
        <v>0</v>
      </c>
      <c r="S14" s="39"/>
      <c r="T14" s="39">
        <f>IF(データ入力表!$D$115="購入者価格",C14-R14+S14,データ入力表!E17)</f>
        <v>0</v>
      </c>
    </row>
    <row r="15" spans="1:20">
      <c r="A15" s="254">
        <v>113</v>
      </c>
      <c r="B15" s="255" t="s">
        <v>226</v>
      </c>
      <c r="C15" s="47">
        <f>+IF(データ入力表!$D$115="購入者価格",データ入力表!E18,"")</f>
        <v>0</v>
      </c>
      <c r="D15" s="6">
        <f>マージン!C13</f>
        <v>0.3100885403313326</v>
      </c>
      <c r="E15" s="6">
        <f>マージン!D13</f>
        <v>2.0932184638726648E-4</v>
      </c>
      <c r="F15" s="6">
        <f>マージン!E13</f>
        <v>7.0398168082632953E-2</v>
      </c>
      <c r="G15" s="6">
        <f>マージン!F13</f>
        <v>8.5474257978639338E-3</v>
      </c>
      <c r="H15" s="6">
        <f>マージン!G13</f>
        <v>0</v>
      </c>
      <c r="I15" s="6">
        <f>マージン!H13</f>
        <v>5.0598990619150136E-3</v>
      </c>
      <c r="J15" s="6">
        <f>マージン!I13</f>
        <v>8.200429180027325E-3</v>
      </c>
      <c r="K15" s="47">
        <f>+IF(データ入力表!$D$115="購入者価格",$C15*D15,"")</f>
        <v>0</v>
      </c>
      <c r="L15" s="47">
        <f>+IF(データ入力表!$D$115="購入者価格",$C15*E15,"")</f>
        <v>0</v>
      </c>
      <c r="M15" s="47">
        <f>+IF(データ入力表!$D$115="購入者価格",$C15*F15,"")</f>
        <v>0</v>
      </c>
      <c r="N15" s="47">
        <f>+IF(データ入力表!$D$115="購入者価格",$C15*G15,"")</f>
        <v>0</v>
      </c>
      <c r="O15" s="47">
        <f>+IF(データ入力表!$D$115="購入者価格",$C15*H15,"")</f>
        <v>0</v>
      </c>
      <c r="P15" s="47">
        <f>+IF(データ入力表!$D$115="購入者価格",$C15*I15,"")</f>
        <v>0</v>
      </c>
      <c r="Q15" s="47">
        <f>+IF(データ入力表!$D$115="購入者価格",$C15*J15,"")</f>
        <v>0</v>
      </c>
      <c r="R15" s="47">
        <f t="shared" si="0"/>
        <v>0</v>
      </c>
      <c r="S15" s="47"/>
      <c r="T15" s="47">
        <f>IF(データ入力表!$D$115="購入者価格",C15-R15+S15,データ入力表!E18)</f>
        <v>0</v>
      </c>
    </row>
    <row r="16" spans="1:20">
      <c r="A16" s="253">
        <v>114</v>
      </c>
      <c r="B16" s="82" t="s">
        <v>227</v>
      </c>
      <c r="C16" s="39">
        <f>+IF(データ入力表!$D$115="購入者価格",データ入力表!E19,"")</f>
        <v>0</v>
      </c>
      <c r="D16" s="3">
        <f>マージン!C14</f>
        <v>0.27217783548489921</v>
      </c>
      <c r="E16" s="3">
        <f>マージン!D14</f>
        <v>2.6217898931409181E-4</v>
      </c>
      <c r="F16" s="3">
        <f>マージン!E14</f>
        <v>7.7419321061128182E-3</v>
      </c>
      <c r="G16" s="3">
        <f>マージン!F14</f>
        <v>2.255303133884661E-4</v>
      </c>
      <c r="H16" s="3">
        <f>マージン!G14</f>
        <v>3.7051408628105143E-5</v>
      </c>
      <c r="I16" s="3">
        <f>マージン!H14</f>
        <v>7.851274034835976E-4</v>
      </c>
      <c r="J16" s="3">
        <f>マージン!I14</f>
        <v>1.6461699213845629E-3</v>
      </c>
      <c r="K16" s="39">
        <f>+IF(データ入力表!$D$115="購入者価格",$C16*D16,"")</f>
        <v>0</v>
      </c>
      <c r="L16" s="39">
        <f>+IF(データ入力表!$D$115="購入者価格",$C16*E16,"")</f>
        <v>0</v>
      </c>
      <c r="M16" s="39">
        <f>+IF(データ入力表!$D$115="購入者価格",$C16*F16,"")</f>
        <v>0</v>
      </c>
      <c r="N16" s="39">
        <f>+IF(データ入力表!$D$115="購入者価格",$C16*G16,"")</f>
        <v>0</v>
      </c>
      <c r="O16" s="39">
        <f>+IF(データ入力表!$D$115="購入者価格",$C16*H16,"")</f>
        <v>0</v>
      </c>
      <c r="P16" s="39">
        <f>+IF(データ入力表!$D$115="購入者価格",$C16*I16,"")</f>
        <v>0</v>
      </c>
      <c r="Q16" s="39">
        <f>+IF(データ入力表!$D$115="購入者価格",$C16*J16,"")</f>
        <v>0</v>
      </c>
      <c r="R16" s="39">
        <f t="shared" si="0"/>
        <v>0</v>
      </c>
      <c r="S16" s="39"/>
      <c r="T16" s="39">
        <f>IF(データ入力表!$D$115="購入者価格",C16-R16+S16,データ入力表!E19)</f>
        <v>0</v>
      </c>
    </row>
    <row r="17" spans="1:20">
      <c r="A17" s="253">
        <v>151</v>
      </c>
      <c r="B17" s="82" t="s">
        <v>228</v>
      </c>
      <c r="C17" s="39">
        <f>+IF(データ入力表!$D$115="購入者価格",データ入力表!E20,"")</f>
        <v>0</v>
      </c>
      <c r="D17" s="3">
        <f>マージン!C15</f>
        <v>0.17392155446433646</v>
      </c>
      <c r="E17" s="3">
        <f>マージン!D15</f>
        <v>1.8592230499207799E-4</v>
      </c>
      <c r="F17" s="3">
        <f>マージン!E15</f>
        <v>1.143913694438615E-2</v>
      </c>
      <c r="G17" s="3">
        <f>マージン!F15</f>
        <v>1.7267266946390693E-4</v>
      </c>
      <c r="H17" s="3">
        <f>マージン!G15</f>
        <v>1.7096303907317518E-5</v>
      </c>
      <c r="I17" s="3">
        <f>マージン!H15</f>
        <v>8.6550038530794934E-4</v>
      </c>
      <c r="J17" s="3">
        <f>マージン!I15</f>
        <v>4.9074940365954932E-3</v>
      </c>
      <c r="K17" s="39">
        <f>+IF(データ入力表!$D$115="購入者価格",$C17*D17,"")</f>
        <v>0</v>
      </c>
      <c r="L17" s="39">
        <f>+IF(データ入力表!$D$115="購入者価格",$C17*E17,"")</f>
        <v>0</v>
      </c>
      <c r="M17" s="39">
        <f>+IF(データ入力表!$D$115="購入者価格",$C17*F17,"")</f>
        <v>0</v>
      </c>
      <c r="N17" s="39">
        <f>+IF(データ入力表!$D$115="購入者価格",$C17*G17,"")</f>
        <v>0</v>
      </c>
      <c r="O17" s="39">
        <f>+IF(データ入力表!$D$115="購入者価格",$C17*H17,"")</f>
        <v>0</v>
      </c>
      <c r="P17" s="39">
        <f>+IF(データ入力表!$D$115="購入者価格",$C17*I17,"")</f>
        <v>0</v>
      </c>
      <c r="Q17" s="39">
        <f>+IF(データ入力表!$D$115="購入者価格",$C17*J17,"")</f>
        <v>0</v>
      </c>
      <c r="R17" s="39">
        <f t="shared" si="0"/>
        <v>0</v>
      </c>
      <c r="S17" s="39"/>
      <c r="T17" s="39">
        <f>IF(データ入力表!$D$115="購入者価格",C17-R17+S17,データ入力表!E20)</f>
        <v>0</v>
      </c>
    </row>
    <row r="18" spans="1:20">
      <c r="A18" s="253">
        <v>152</v>
      </c>
      <c r="B18" s="82" t="s">
        <v>229</v>
      </c>
      <c r="C18" s="39">
        <f>+IF(データ入力表!$D$115="購入者価格",データ入力表!E21,"")</f>
        <v>0</v>
      </c>
      <c r="D18" s="3">
        <f>マージン!C16</f>
        <v>0.48392850814247823</v>
      </c>
      <c r="E18" s="3">
        <f>マージン!D16</f>
        <v>2.3268826180794484E-5</v>
      </c>
      <c r="F18" s="3">
        <f>マージン!E16</f>
        <v>2.1835824469998787E-2</v>
      </c>
      <c r="G18" s="3">
        <f>マージン!F16</f>
        <v>3.5769555568999765E-4</v>
      </c>
      <c r="H18" s="3">
        <f>マージン!G16</f>
        <v>1.8185482615143997E-4</v>
      </c>
      <c r="I18" s="3">
        <f>マージン!H16</f>
        <v>1.6381969595161802E-3</v>
      </c>
      <c r="J18" s="3">
        <f>マージン!I16</f>
        <v>1.6777181658294065E-3</v>
      </c>
      <c r="K18" s="39">
        <f>+IF(データ入力表!$D$115="購入者価格",$C18*D18,"")</f>
        <v>0</v>
      </c>
      <c r="L18" s="39">
        <f>+IF(データ入力表!$D$115="購入者価格",$C18*E18,"")</f>
        <v>0</v>
      </c>
      <c r="M18" s="39">
        <f>+IF(データ入力表!$D$115="購入者価格",$C18*F18,"")</f>
        <v>0</v>
      </c>
      <c r="N18" s="39">
        <f>+IF(データ入力表!$D$115="購入者価格",$C18*G18,"")</f>
        <v>0</v>
      </c>
      <c r="O18" s="39">
        <f>+IF(データ入力表!$D$115="購入者価格",$C18*H18,"")</f>
        <v>0</v>
      </c>
      <c r="P18" s="39">
        <f>+IF(データ入力表!$D$115="購入者価格",$C18*I18,"")</f>
        <v>0</v>
      </c>
      <c r="Q18" s="39">
        <f>+IF(データ入力表!$D$115="購入者価格",$C18*J18,"")</f>
        <v>0</v>
      </c>
      <c r="R18" s="39">
        <f t="shared" si="0"/>
        <v>0</v>
      </c>
      <c r="S18" s="39"/>
      <c r="T18" s="39">
        <f>IF(データ入力表!$D$115="購入者価格",C18-R18+S18,データ入力表!E21)</f>
        <v>0</v>
      </c>
    </row>
    <row r="19" spans="1:20">
      <c r="A19" s="253">
        <v>161</v>
      </c>
      <c r="B19" s="82" t="s">
        <v>230</v>
      </c>
      <c r="C19" s="39">
        <f>+IF(データ入力表!$D$115="購入者価格",データ入力表!E22,"")</f>
        <v>0</v>
      </c>
      <c r="D19" s="3">
        <f>マージン!C17</f>
        <v>0.13671131953196264</v>
      </c>
      <c r="E19" s="3">
        <f>マージン!D17</f>
        <v>8.7020175562110982E-5</v>
      </c>
      <c r="F19" s="3">
        <f>マージン!E17</f>
        <v>5.9580615228268352E-2</v>
      </c>
      <c r="G19" s="3">
        <f>マージン!F17</f>
        <v>2.9315741556200604E-3</v>
      </c>
      <c r="H19" s="3">
        <f>マージン!G17</f>
        <v>2.0771147433167195E-5</v>
      </c>
      <c r="I19" s="3">
        <f>マージン!H17</f>
        <v>3.9016960625775639E-3</v>
      </c>
      <c r="J19" s="3">
        <f>マージン!I17</f>
        <v>3.608057630969737E-3</v>
      </c>
      <c r="K19" s="39">
        <f>+IF(データ入力表!$D$115="購入者価格",$C19*D19,"")</f>
        <v>0</v>
      </c>
      <c r="L19" s="39">
        <f>+IF(データ入力表!$D$115="購入者価格",$C19*E19,"")</f>
        <v>0</v>
      </c>
      <c r="M19" s="39">
        <f>+IF(データ入力表!$D$115="購入者価格",$C19*F19,"")</f>
        <v>0</v>
      </c>
      <c r="N19" s="39">
        <f>+IF(データ入力表!$D$115="購入者価格",$C19*G19,"")</f>
        <v>0</v>
      </c>
      <c r="O19" s="39">
        <f>+IF(データ入力表!$D$115="購入者価格",$C19*H19,"")</f>
        <v>0</v>
      </c>
      <c r="P19" s="39">
        <f>+IF(データ入力表!$D$115="購入者価格",$C19*I19,"")</f>
        <v>0</v>
      </c>
      <c r="Q19" s="39">
        <f>+IF(データ入力表!$D$115="購入者価格",$C19*J19,"")</f>
        <v>0</v>
      </c>
      <c r="R19" s="39">
        <f t="shared" si="0"/>
        <v>0</v>
      </c>
      <c r="S19" s="39"/>
      <c r="T19" s="39">
        <f>IF(データ入力表!$D$115="購入者価格",C19-R19+S19,データ入力表!E22)</f>
        <v>0</v>
      </c>
    </row>
    <row r="20" spans="1:20">
      <c r="A20" s="254">
        <v>162</v>
      </c>
      <c r="B20" s="255" t="s">
        <v>231</v>
      </c>
      <c r="C20" s="47">
        <f>+IF(データ入力表!$D$115="購入者価格",データ入力表!E23,"")</f>
        <v>0</v>
      </c>
      <c r="D20" s="6">
        <f>マージン!C18</f>
        <v>0.40920737376117189</v>
      </c>
      <c r="E20" s="6">
        <f>マージン!D18</f>
        <v>1.0836798256986555E-4</v>
      </c>
      <c r="F20" s="6">
        <f>マージン!E18</f>
        <v>1.8181251812531288E-2</v>
      </c>
      <c r="G20" s="6">
        <f>マージン!F18</f>
        <v>4.5957676818596824E-4</v>
      </c>
      <c r="H20" s="6">
        <f>マージン!G18</f>
        <v>8.2043776277590508E-5</v>
      </c>
      <c r="I20" s="6">
        <f>マージン!H18</f>
        <v>1.3252044184302789E-3</v>
      </c>
      <c r="J20" s="6">
        <f>マージン!I18</f>
        <v>1.4579222918204987E-3</v>
      </c>
      <c r="K20" s="47">
        <f>+IF(データ入力表!$D$115="購入者価格",$C20*D20,"")</f>
        <v>0</v>
      </c>
      <c r="L20" s="47">
        <f>+IF(データ入力表!$D$115="購入者価格",$C20*E20,"")</f>
        <v>0</v>
      </c>
      <c r="M20" s="47">
        <f>+IF(データ入力表!$D$115="購入者価格",$C20*F20,"")</f>
        <v>0</v>
      </c>
      <c r="N20" s="47">
        <f>+IF(データ入力表!$D$115="購入者価格",$C20*G20,"")</f>
        <v>0</v>
      </c>
      <c r="O20" s="47">
        <f>+IF(データ入力表!$D$115="購入者価格",$C20*H20,"")</f>
        <v>0</v>
      </c>
      <c r="P20" s="47">
        <f>+IF(データ入力表!$D$115="購入者価格",$C20*I20,"")</f>
        <v>0</v>
      </c>
      <c r="Q20" s="47">
        <f>+IF(データ入力表!$D$115="購入者価格",$C20*J20,"")</f>
        <v>0</v>
      </c>
      <c r="R20" s="47">
        <f t="shared" si="0"/>
        <v>0</v>
      </c>
      <c r="S20" s="47"/>
      <c r="T20" s="47">
        <f>IF(データ入力表!$D$115="購入者価格",C20-R20+S20,データ入力表!E23)</f>
        <v>0</v>
      </c>
    </row>
    <row r="21" spans="1:20">
      <c r="A21" s="253">
        <v>163</v>
      </c>
      <c r="B21" s="82" t="s">
        <v>232</v>
      </c>
      <c r="C21" s="39">
        <f>+IF(データ入力表!$D$115="購入者価格",データ入力表!E24,"")</f>
        <v>0</v>
      </c>
      <c r="D21" s="3">
        <f>マージン!C19</f>
        <v>0.21016415162458235</v>
      </c>
      <c r="E21" s="3">
        <f>マージン!D19</f>
        <v>1.9628410564387425E-3</v>
      </c>
      <c r="F21" s="3">
        <f>マージン!E19</f>
        <v>4.7206901700559793E-2</v>
      </c>
      <c r="G21" s="3">
        <f>マージン!F19</f>
        <v>3.5185547926941214E-3</v>
      </c>
      <c r="H21" s="3">
        <f>マージン!G19</f>
        <v>0</v>
      </c>
      <c r="I21" s="3">
        <f>マージン!H19</f>
        <v>4.8149052990499952E-3</v>
      </c>
      <c r="J21" s="3">
        <f>マージン!I19</f>
        <v>7.8338250007527893E-3</v>
      </c>
      <c r="K21" s="39">
        <f>+IF(データ入力表!$D$115="購入者価格",$C21*D21,"")</f>
        <v>0</v>
      </c>
      <c r="L21" s="39">
        <f>+IF(データ入力表!$D$115="購入者価格",$C21*E21,"")</f>
        <v>0</v>
      </c>
      <c r="M21" s="39">
        <f>+IF(データ入力表!$D$115="購入者価格",$C21*F21,"")</f>
        <v>0</v>
      </c>
      <c r="N21" s="39">
        <f>+IF(データ入力表!$D$115="購入者価格",$C21*G21,"")</f>
        <v>0</v>
      </c>
      <c r="O21" s="39">
        <f>+IF(データ入力表!$D$115="購入者価格",$C21*H21,"")</f>
        <v>0</v>
      </c>
      <c r="P21" s="39">
        <f>+IF(データ入力表!$D$115="購入者価格",$C21*I21,"")</f>
        <v>0</v>
      </c>
      <c r="Q21" s="39">
        <f>+IF(データ入力表!$D$115="購入者価格",$C21*J21,"")</f>
        <v>0</v>
      </c>
      <c r="R21" s="39">
        <f t="shared" si="0"/>
        <v>0</v>
      </c>
      <c r="S21" s="39"/>
      <c r="T21" s="39">
        <f>IF(データ入力表!$D$115="購入者価格",C21-R21+S21,データ入力表!E24)</f>
        <v>0</v>
      </c>
    </row>
    <row r="22" spans="1:20">
      <c r="A22" s="253">
        <v>164</v>
      </c>
      <c r="B22" s="82" t="s">
        <v>233</v>
      </c>
      <c r="C22" s="39">
        <f>+IF(データ入力表!$D$115="購入者価格",データ入力表!E25,"")</f>
        <v>0</v>
      </c>
      <c r="D22" s="3">
        <f>マージン!C20</f>
        <v>0.19121492412733784</v>
      </c>
      <c r="E22" s="3">
        <f>マージン!D20</f>
        <v>6.2408153798085026E-4</v>
      </c>
      <c r="F22" s="3">
        <f>マージン!E20</f>
        <v>5.422069190110889E-2</v>
      </c>
      <c r="G22" s="3">
        <f>マージン!F20</f>
        <v>3.6324798052702976E-3</v>
      </c>
      <c r="H22" s="3">
        <f>マージン!G20</f>
        <v>0</v>
      </c>
      <c r="I22" s="3">
        <f>マージン!H20</f>
        <v>4.088852135161831E-3</v>
      </c>
      <c r="J22" s="3">
        <f>マージン!I20</f>
        <v>8.2811757696175554E-3</v>
      </c>
      <c r="K22" s="39">
        <f>+IF(データ入力表!$D$115="購入者価格",$C22*D22,"")</f>
        <v>0</v>
      </c>
      <c r="L22" s="39">
        <f>+IF(データ入力表!$D$115="購入者価格",$C22*E22,"")</f>
        <v>0</v>
      </c>
      <c r="M22" s="39">
        <f>+IF(データ入力表!$D$115="購入者価格",$C22*F22,"")</f>
        <v>0</v>
      </c>
      <c r="N22" s="39">
        <f>+IF(データ入力表!$D$115="購入者価格",$C22*G22,"")</f>
        <v>0</v>
      </c>
      <c r="O22" s="39">
        <f>+IF(データ入力表!$D$115="購入者価格",$C22*H22,"")</f>
        <v>0</v>
      </c>
      <c r="P22" s="39">
        <f>+IF(データ入力表!$D$115="購入者価格",$C22*I22,"")</f>
        <v>0</v>
      </c>
      <c r="Q22" s="39">
        <f>+IF(データ入力表!$D$115="購入者価格",$C22*J22,"")</f>
        <v>0</v>
      </c>
      <c r="R22" s="39">
        <f t="shared" si="0"/>
        <v>0</v>
      </c>
      <c r="S22" s="39"/>
      <c r="T22" s="39">
        <f>IF(データ入力表!$D$115="購入者価格",C22-R22+S22,データ入力表!E25)</f>
        <v>0</v>
      </c>
    </row>
    <row r="23" spans="1:20">
      <c r="A23" s="253">
        <v>191</v>
      </c>
      <c r="B23" s="82" t="s">
        <v>234</v>
      </c>
      <c r="C23" s="39">
        <f>+IF(データ入力表!$D$115="購入者価格",データ入力表!E26,"")</f>
        <v>0</v>
      </c>
      <c r="D23" s="3">
        <f>マージン!C21</f>
        <v>5.5435777480309159E-2</v>
      </c>
      <c r="E23" s="3">
        <f>マージン!D21</f>
        <v>5.3638263550614652E-5</v>
      </c>
      <c r="F23" s="3">
        <f>マージン!E21</f>
        <v>2.6833399192211362E-2</v>
      </c>
      <c r="G23" s="3">
        <f>マージン!F21</f>
        <v>0</v>
      </c>
      <c r="H23" s="3">
        <f>マージン!G21</f>
        <v>0</v>
      </c>
      <c r="I23" s="3">
        <f>マージン!H21</f>
        <v>1.6884314004535232E-3</v>
      </c>
      <c r="J23" s="3">
        <f>マージン!I21</f>
        <v>6.3432213154486147E-3</v>
      </c>
      <c r="K23" s="39">
        <f>+IF(データ入力表!$D$115="購入者価格",$C23*D23,"")</f>
        <v>0</v>
      </c>
      <c r="L23" s="39">
        <f>+IF(データ入力表!$D$115="購入者価格",$C23*E23,"")</f>
        <v>0</v>
      </c>
      <c r="M23" s="39">
        <f>+IF(データ入力表!$D$115="購入者価格",$C23*F23,"")</f>
        <v>0</v>
      </c>
      <c r="N23" s="39">
        <f>+IF(データ入力表!$D$115="購入者価格",$C23*G23,"")</f>
        <v>0</v>
      </c>
      <c r="O23" s="39">
        <f>+IF(データ入力表!$D$115="購入者価格",$C23*H23,"")</f>
        <v>0</v>
      </c>
      <c r="P23" s="39">
        <f>+IF(データ入力表!$D$115="購入者価格",$C23*I23,"")</f>
        <v>0</v>
      </c>
      <c r="Q23" s="39">
        <f>+IF(データ入力表!$D$115="購入者価格",$C23*J23,"")</f>
        <v>0</v>
      </c>
      <c r="R23" s="39">
        <f t="shared" si="0"/>
        <v>0</v>
      </c>
      <c r="S23" s="39"/>
      <c r="T23" s="39">
        <f>IF(データ入力表!$D$115="購入者価格",C23-R23+S23,データ入力表!E26)</f>
        <v>0</v>
      </c>
    </row>
    <row r="24" spans="1:20">
      <c r="A24" s="253">
        <v>201</v>
      </c>
      <c r="B24" s="82" t="s">
        <v>235</v>
      </c>
      <c r="C24" s="39">
        <f>+IF(データ入力表!$D$115="購入者価格",データ入力表!E27,"")</f>
        <v>0</v>
      </c>
      <c r="D24" s="3">
        <f>マージン!C22</f>
        <v>0.24450448909310923</v>
      </c>
      <c r="E24" s="3">
        <f>マージン!D22</f>
        <v>3.827963201074634E-4</v>
      </c>
      <c r="F24" s="3">
        <f>マージン!E22</f>
        <v>1.9744157448473233E-2</v>
      </c>
      <c r="G24" s="3">
        <f>マージン!F22</f>
        <v>1.6747689550782208E-2</v>
      </c>
      <c r="H24" s="3">
        <f>マージン!G22</f>
        <v>0</v>
      </c>
      <c r="I24" s="3">
        <f>マージン!H22</f>
        <v>1.7681544309725691E-3</v>
      </c>
      <c r="J24" s="3">
        <f>マージン!I22</f>
        <v>3.3428074254072994E-3</v>
      </c>
      <c r="K24" s="39">
        <f>+IF(データ入力表!$D$115="購入者価格",$C24*D24,"")</f>
        <v>0</v>
      </c>
      <c r="L24" s="39">
        <f>+IF(データ入力表!$D$115="購入者価格",$C24*E24,"")</f>
        <v>0</v>
      </c>
      <c r="M24" s="39">
        <f>+IF(データ入力表!$D$115="購入者価格",$C24*F24,"")</f>
        <v>0</v>
      </c>
      <c r="N24" s="39">
        <f>+IF(データ入力表!$D$115="購入者価格",$C24*G24,"")</f>
        <v>0</v>
      </c>
      <c r="O24" s="39">
        <f>+IF(データ入力表!$D$115="購入者価格",$C24*H24,"")</f>
        <v>0</v>
      </c>
      <c r="P24" s="39">
        <f>+IF(データ入力表!$D$115="購入者価格",$C24*I24,"")</f>
        <v>0</v>
      </c>
      <c r="Q24" s="39">
        <f>+IF(データ入力表!$D$115="購入者価格",$C24*J24,"")</f>
        <v>0</v>
      </c>
      <c r="R24" s="39">
        <f t="shared" si="0"/>
        <v>0</v>
      </c>
      <c r="S24" s="39"/>
      <c r="T24" s="39">
        <f>IF(データ入力表!$D$115="購入者価格",C24-R24+S24,データ入力表!E27)</f>
        <v>0</v>
      </c>
    </row>
    <row r="25" spans="1:20">
      <c r="A25" s="254">
        <v>202</v>
      </c>
      <c r="B25" s="255" t="s">
        <v>236</v>
      </c>
      <c r="C25" s="47">
        <f>+IF(データ入力表!$D$115="購入者価格",データ入力表!E28,"")</f>
        <v>0</v>
      </c>
      <c r="D25" s="6">
        <f>マージン!C23</f>
        <v>0.12378639028889656</v>
      </c>
      <c r="E25" s="6">
        <f>マージン!D23</f>
        <v>7.217340470590238E-4</v>
      </c>
      <c r="F25" s="6">
        <f>マージン!E23</f>
        <v>2.727107283393047E-2</v>
      </c>
      <c r="G25" s="6">
        <f>マージン!F23</f>
        <v>6.0295069754531866E-3</v>
      </c>
      <c r="H25" s="6">
        <f>マージン!G23</f>
        <v>1.8984387632391554E-5</v>
      </c>
      <c r="I25" s="6">
        <f>マージン!H23</f>
        <v>2.866642532491125E-3</v>
      </c>
      <c r="J25" s="6">
        <f>マージン!I23</f>
        <v>4.453802801964688E-3</v>
      </c>
      <c r="K25" s="47">
        <f>+IF(データ入力表!$D$115="購入者価格",$C25*D25,"")</f>
        <v>0</v>
      </c>
      <c r="L25" s="47">
        <f>+IF(データ入力表!$D$115="購入者価格",$C25*E25,"")</f>
        <v>0</v>
      </c>
      <c r="M25" s="47">
        <f>+IF(データ入力表!$D$115="購入者価格",$C25*F25,"")</f>
        <v>0</v>
      </c>
      <c r="N25" s="47">
        <f>+IF(データ入力表!$D$115="購入者価格",$C25*G25,"")</f>
        <v>0</v>
      </c>
      <c r="O25" s="47">
        <f>+IF(データ入力表!$D$115="購入者価格",$C25*H25,"")</f>
        <v>0</v>
      </c>
      <c r="P25" s="47">
        <f>+IF(データ入力表!$D$115="購入者価格",$C25*I25,"")</f>
        <v>0</v>
      </c>
      <c r="Q25" s="47">
        <f>+IF(データ入力表!$D$115="購入者価格",$C25*J25,"")</f>
        <v>0</v>
      </c>
      <c r="R25" s="47">
        <f t="shared" si="0"/>
        <v>0</v>
      </c>
      <c r="S25" s="47"/>
      <c r="T25" s="47">
        <f>IF(データ入力表!$D$115="購入者価格",C25-R25+S25,データ入力表!E28)</f>
        <v>0</v>
      </c>
    </row>
    <row r="26" spans="1:20">
      <c r="A26" s="253">
        <v>203</v>
      </c>
      <c r="B26" s="82" t="s">
        <v>237</v>
      </c>
      <c r="C26" s="39">
        <f>+IF(データ入力表!$D$115="購入者価格",データ入力表!E29,"")</f>
        <v>0</v>
      </c>
      <c r="D26" s="3">
        <f>マージン!C24</f>
        <v>2.1810981916768953E-2</v>
      </c>
      <c r="E26" s="3">
        <f>マージン!D24</f>
        <v>3.937087211143671E-4</v>
      </c>
      <c r="F26" s="3">
        <f>マージン!E24</f>
        <v>3.5625375775273832E-2</v>
      </c>
      <c r="G26" s="3">
        <f>マージン!F24</f>
        <v>6.221139180694858E-3</v>
      </c>
      <c r="H26" s="3">
        <f>マージン!G24</f>
        <v>0</v>
      </c>
      <c r="I26" s="3">
        <f>マージン!H24</f>
        <v>3.3614122743882099E-3</v>
      </c>
      <c r="J26" s="3">
        <f>マージン!I24</f>
        <v>3.8585860834042902E-3</v>
      </c>
      <c r="K26" s="39">
        <f>+IF(データ入力表!$D$115="購入者価格",$C26*D26,"")</f>
        <v>0</v>
      </c>
      <c r="L26" s="39">
        <f>+IF(データ入力表!$D$115="購入者価格",$C26*E26,"")</f>
        <v>0</v>
      </c>
      <c r="M26" s="39">
        <f>+IF(データ入力表!$D$115="購入者価格",$C26*F26,"")</f>
        <v>0</v>
      </c>
      <c r="N26" s="39">
        <f>+IF(データ入力表!$D$115="購入者価格",$C26*G26,"")</f>
        <v>0</v>
      </c>
      <c r="O26" s="39">
        <f>+IF(データ入力表!$D$115="購入者価格",$C26*H26,"")</f>
        <v>0</v>
      </c>
      <c r="P26" s="39">
        <f>+IF(データ入力表!$D$115="購入者価格",$C26*I26,"")</f>
        <v>0</v>
      </c>
      <c r="Q26" s="39">
        <f>+IF(データ入力表!$D$115="購入者価格",$C26*J26,"")</f>
        <v>0</v>
      </c>
      <c r="R26" s="39">
        <f t="shared" si="0"/>
        <v>0</v>
      </c>
      <c r="S26" s="39"/>
      <c r="T26" s="39">
        <f>IF(データ入力表!$D$115="購入者価格",C26-R26+S26,データ入力表!E29)</f>
        <v>0</v>
      </c>
    </row>
    <row r="27" spans="1:20">
      <c r="A27" s="253">
        <v>204</v>
      </c>
      <c r="B27" s="82" t="s">
        <v>238</v>
      </c>
      <c r="C27" s="39">
        <f>+IF(データ入力表!$D$115="購入者価格",データ入力表!E30,"")</f>
        <v>0</v>
      </c>
      <c r="D27" s="3">
        <f>マージン!C25</f>
        <v>7.8009712011464866E-2</v>
      </c>
      <c r="E27" s="3">
        <f>マージン!D25</f>
        <v>2.8453017720808698E-4</v>
      </c>
      <c r="F27" s="3">
        <f>マージン!E25</f>
        <v>1.7019760963397301E-2</v>
      </c>
      <c r="G27" s="3">
        <f>マージン!F25</f>
        <v>2.9002364112798965E-3</v>
      </c>
      <c r="H27" s="3">
        <f>マージン!G25</f>
        <v>2.7166801879606109E-5</v>
      </c>
      <c r="I27" s="3">
        <f>マージン!H25</f>
        <v>1.719923014572585E-3</v>
      </c>
      <c r="J27" s="3">
        <f>マージン!I25</f>
        <v>2.2561668339748987E-3</v>
      </c>
      <c r="K27" s="39">
        <f>+IF(データ入力表!$D$115="購入者価格",$C27*D27,"")</f>
        <v>0</v>
      </c>
      <c r="L27" s="39">
        <f>+IF(データ入力表!$D$115="購入者価格",$C27*E27,"")</f>
        <v>0</v>
      </c>
      <c r="M27" s="39">
        <f>+IF(データ入力表!$D$115="購入者価格",$C27*F27,"")</f>
        <v>0</v>
      </c>
      <c r="N27" s="39">
        <f>+IF(データ入力表!$D$115="購入者価格",$C27*G27,"")</f>
        <v>0</v>
      </c>
      <c r="O27" s="39">
        <f>+IF(データ入力表!$D$115="購入者価格",$C27*H27,"")</f>
        <v>0</v>
      </c>
      <c r="P27" s="39">
        <f>+IF(データ入力表!$D$115="購入者価格",$C27*I27,"")</f>
        <v>0</v>
      </c>
      <c r="Q27" s="39">
        <f>+IF(データ入力表!$D$115="購入者価格",$C27*J27,"")</f>
        <v>0</v>
      </c>
      <c r="R27" s="39">
        <f t="shared" si="0"/>
        <v>0</v>
      </c>
      <c r="S27" s="39"/>
      <c r="T27" s="39">
        <f>IF(データ入力表!$D$115="購入者価格",C27-R27+S27,データ入力表!E30)</f>
        <v>0</v>
      </c>
    </row>
    <row r="28" spans="1:20">
      <c r="A28" s="253">
        <v>205</v>
      </c>
      <c r="B28" s="82" t="s">
        <v>239</v>
      </c>
      <c r="C28" s="39">
        <f>+IF(データ入力表!$D$115="購入者価格",データ入力表!E31,"")</f>
        <v>0</v>
      </c>
      <c r="D28" s="3">
        <f>マージン!C26</f>
        <v>0.1350226522105252</v>
      </c>
      <c r="E28" s="3">
        <f>マージン!D26</f>
        <v>1.7392490536438974E-4</v>
      </c>
      <c r="F28" s="3">
        <f>マージン!E26</f>
        <v>2.1669259363219735E-2</v>
      </c>
      <c r="G28" s="3">
        <f>マージン!F26</f>
        <v>6.0388406055629734E-4</v>
      </c>
      <c r="H28" s="3">
        <f>マージン!G26</f>
        <v>1.1017867308151386E-5</v>
      </c>
      <c r="I28" s="3">
        <f>マージン!H26</f>
        <v>1.4782305305103109E-3</v>
      </c>
      <c r="J28" s="3">
        <f>マージン!I26</f>
        <v>5.1642318054349566E-3</v>
      </c>
      <c r="K28" s="39">
        <f>+IF(データ入力表!$D$115="購入者価格",$C28*D28,"")</f>
        <v>0</v>
      </c>
      <c r="L28" s="39">
        <f>+IF(データ入力表!$D$115="購入者価格",$C28*E28,"")</f>
        <v>0</v>
      </c>
      <c r="M28" s="39">
        <f>+IF(データ入力表!$D$115="購入者価格",$C28*F28,"")</f>
        <v>0</v>
      </c>
      <c r="N28" s="39">
        <f>+IF(データ入力表!$D$115="購入者価格",$C28*G28,"")</f>
        <v>0</v>
      </c>
      <c r="O28" s="39">
        <f>+IF(データ入力表!$D$115="購入者価格",$C28*H28,"")</f>
        <v>0</v>
      </c>
      <c r="P28" s="39">
        <f>+IF(データ入力表!$D$115="購入者価格",$C28*I28,"")</f>
        <v>0</v>
      </c>
      <c r="Q28" s="39">
        <f>+IF(データ入力表!$D$115="購入者価格",$C28*J28,"")</f>
        <v>0</v>
      </c>
      <c r="R28" s="39">
        <f t="shared" si="0"/>
        <v>0</v>
      </c>
      <c r="S28" s="39"/>
      <c r="T28" s="39">
        <f>IF(データ入力表!$D$115="購入者価格",C28-R28+S28,データ入力表!E31)</f>
        <v>0</v>
      </c>
    </row>
    <row r="29" spans="1:20">
      <c r="A29" s="253">
        <v>206</v>
      </c>
      <c r="B29" s="82" t="s">
        <v>240</v>
      </c>
      <c r="C29" s="39">
        <f>+IF(データ入力表!$D$115="購入者価格",データ入力表!E32,"")</f>
        <v>0</v>
      </c>
      <c r="D29" s="3">
        <f>マージン!C27</f>
        <v>0.17117289410564732</v>
      </c>
      <c r="E29" s="3">
        <f>マージン!D27</f>
        <v>0</v>
      </c>
      <c r="F29" s="3">
        <f>マージン!E27</f>
        <v>2.7674850390061598E-2</v>
      </c>
      <c r="G29" s="3">
        <f>マージン!F27</f>
        <v>4.6483336387952584E-5</v>
      </c>
      <c r="H29" s="3">
        <f>マージン!G27</f>
        <v>2.3905715856661328E-5</v>
      </c>
      <c r="I29" s="3">
        <f>マージン!H27</f>
        <v>1.7265239229810958E-3</v>
      </c>
      <c r="J29" s="3">
        <f>マージン!I27</f>
        <v>5.1941808175223585E-3</v>
      </c>
      <c r="K29" s="39">
        <f>+IF(データ入力表!$D$115="購入者価格",$C29*D29,"")</f>
        <v>0</v>
      </c>
      <c r="L29" s="39">
        <f>+IF(データ入力表!$D$115="購入者価格",$C29*E29,"")</f>
        <v>0</v>
      </c>
      <c r="M29" s="39">
        <f>+IF(データ入力表!$D$115="購入者価格",$C29*F29,"")</f>
        <v>0</v>
      </c>
      <c r="N29" s="39">
        <f>+IF(データ入力表!$D$115="購入者価格",$C29*G29,"")</f>
        <v>0</v>
      </c>
      <c r="O29" s="39">
        <f>+IF(データ入力表!$D$115="購入者価格",$C29*H29,"")</f>
        <v>0</v>
      </c>
      <c r="P29" s="39">
        <f>+IF(データ入力表!$D$115="購入者価格",$C29*I29,"")</f>
        <v>0</v>
      </c>
      <c r="Q29" s="39">
        <f>+IF(データ入力表!$D$115="購入者価格",$C29*J29,"")</f>
        <v>0</v>
      </c>
      <c r="R29" s="39">
        <f t="shared" si="0"/>
        <v>0</v>
      </c>
      <c r="S29" s="39"/>
      <c r="T29" s="39">
        <f>IF(データ入力表!$D$115="購入者価格",C29-R29+S29,データ入力表!E32)</f>
        <v>0</v>
      </c>
    </row>
    <row r="30" spans="1:20">
      <c r="A30" s="254">
        <v>207</v>
      </c>
      <c r="B30" s="255" t="s">
        <v>241</v>
      </c>
      <c r="C30" s="47">
        <f>+IF(データ入力表!$D$115="購入者価格",データ入力表!E33,"")</f>
        <v>0</v>
      </c>
      <c r="D30" s="6">
        <f>マージン!C28</f>
        <v>0.24267267285750335</v>
      </c>
      <c r="E30" s="6">
        <f>マージン!D28</f>
        <v>4.6311756344195328E-4</v>
      </c>
      <c r="F30" s="6">
        <f>マージン!E28</f>
        <v>2.2603443544959904E-2</v>
      </c>
      <c r="G30" s="6">
        <f>マージン!F28</f>
        <v>3.9956503735070705E-4</v>
      </c>
      <c r="H30" s="6">
        <f>マージン!G28</f>
        <v>7.7579885453728538E-5</v>
      </c>
      <c r="I30" s="6">
        <f>マージン!H28</f>
        <v>1.9415726129835807E-3</v>
      </c>
      <c r="J30" s="6">
        <f>マージン!I28</f>
        <v>1.5485918463540387E-3</v>
      </c>
      <c r="K30" s="47">
        <f>+IF(データ入力表!$D$115="購入者価格",$C30*D30,"")</f>
        <v>0</v>
      </c>
      <c r="L30" s="47">
        <f>+IF(データ入力表!$D$115="購入者価格",$C30*E30,"")</f>
        <v>0</v>
      </c>
      <c r="M30" s="47">
        <f>+IF(データ入力表!$D$115="購入者価格",$C30*F30,"")</f>
        <v>0</v>
      </c>
      <c r="N30" s="47">
        <f>+IF(データ入力表!$D$115="購入者価格",$C30*G30,"")</f>
        <v>0</v>
      </c>
      <c r="O30" s="47">
        <f>+IF(データ入力表!$D$115="購入者価格",$C30*H30,"")</f>
        <v>0</v>
      </c>
      <c r="P30" s="47">
        <f>+IF(データ入力表!$D$115="購入者価格",$C30*I30,"")</f>
        <v>0</v>
      </c>
      <c r="Q30" s="47">
        <f>+IF(データ入力表!$D$115="購入者価格",$C30*J30,"")</f>
        <v>0</v>
      </c>
      <c r="R30" s="47">
        <f t="shared" si="0"/>
        <v>0</v>
      </c>
      <c r="S30" s="47"/>
      <c r="T30" s="47">
        <f>IF(データ入力表!$D$115="購入者価格",C30-R30+S30,データ入力表!E33)</f>
        <v>0</v>
      </c>
    </row>
    <row r="31" spans="1:20">
      <c r="A31" s="253">
        <v>208</v>
      </c>
      <c r="B31" s="82" t="s">
        <v>242</v>
      </c>
      <c r="C31" s="39">
        <f>+IF(データ入力表!$D$115="購入者価格",データ入力表!E34,"")</f>
        <v>0</v>
      </c>
      <c r="D31" s="3">
        <f>マージン!C29</f>
        <v>0.32165024028340139</v>
      </c>
      <c r="E31" s="3">
        <f>マージン!D29</f>
        <v>2.5767460668416227E-4</v>
      </c>
      <c r="F31" s="3">
        <f>マージン!E29</f>
        <v>1.3755202614660929E-2</v>
      </c>
      <c r="G31" s="3">
        <f>マージン!F29</f>
        <v>3.7524322261678448E-4</v>
      </c>
      <c r="H31" s="3">
        <f>マージン!G29</f>
        <v>2.009650389990151E-5</v>
      </c>
      <c r="I31" s="3">
        <f>マージン!H29</f>
        <v>1.1193020410969437E-3</v>
      </c>
      <c r="J31" s="3">
        <f>マージン!I29</f>
        <v>1.4585830988402201E-3</v>
      </c>
      <c r="K31" s="39">
        <f>+IF(データ入力表!$D$115="購入者価格",$C31*D31,"")</f>
        <v>0</v>
      </c>
      <c r="L31" s="39">
        <f>+IF(データ入力表!$D$115="購入者価格",$C31*E31,"")</f>
        <v>0</v>
      </c>
      <c r="M31" s="39">
        <f>+IF(データ入力表!$D$115="購入者価格",$C31*F31,"")</f>
        <v>0</v>
      </c>
      <c r="N31" s="39">
        <f>+IF(データ入力表!$D$115="購入者価格",$C31*G31,"")</f>
        <v>0</v>
      </c>
      <c r="O31" s="39">
        <f>+IF(データ入力表!$D$115="購入者価格",$C31*H31,"")</f>
        <v>0</v>
      </c>
      <c r="P31" s="39">
        <f>+IF(データ入力表!$D$115="購入者価格",$C31*I31,"")</f>
        <v>0</v>
      </c>
      <c r="Q31" s="39">
        <f>+IF(データ入力表!$D$115="購入者価格",$C31*J31,"")</f>
        <v>0</v>
      </c>
      <c r="R31" s="39">
        <f t="shared" si="0"/>
        <v>0</v>
      </c>
      <c r="S31" s="39"/>
      <c r="T31" s="39">
        <f>IF(データ入力表!$D$115="購入者価格",C31-R31+S31,データ入力表!E34)</f>
        <v>0</v>
      </c>
    </row>
    <row r="32" spans="1:20">
      <c r="A32" s="253">
        <v>211</v>
      </c>
      <c r="B32" s="82" t="s">
        <v>243</v>
      </c>
      <c r="C32" s="39">
        <f>+IF(データ入力表!$D$115="購入者価格",データ入力表!E35,"")</f>
        <v>0</v>
      </c>
      <c r="D32" s="3">
        <f>マージン!C30</f>
        <v>0.2065839169718969</v>
      </c>
      <c r="E32" s="3">
        <f>マージン!D30</f>
        <v>6.4766874323252566E-4</v>
      </c>
      <c r="F32" s="3">
        <f>マージン!E30</f>
        <v>9.3324894755385628E-3</v>
      </c>
      <c r="G32" s="3">
        <f>マージン!F30</f>
        <v>5.9526588804474055E-3</v>
      </c>
      <c r="H32" s="3">
        <f>マージン!G30</f>
        <v>1.1206059639396472E-6</v>
      </c>
      <c r="I32" s="3">
        <f>マージン!H30</f>
        <v>1.8940315986809555E-3</v>
      </c>
      <c r="J32" s="3">
        <f>マージン!I30</f>
        <v>1.6153327450567061E-3</v>
      </c>
      <c r="K32" s="39">
        <f>+IF(データ入力表!$D$115="購入者価格",$C32*D32,"")</f>
        <v>0</v>
      </c>
      <c r="L32" s="39">
        <f>+IF(データ入力表!$D$115="購入者価格",$C32*E32,"")</f>
        <v>0</v>
      </c>
      <c r="M32" s="39">
        <f>+IF(データ入力表!$D$115="購入者価格",$C32*F32,"")</f>
        <v>0</v>
      </c>
      <c r="N32" s="39">
        <f>+IF(データ入力表!$D$115="購入者価格",$C32*G32,"")</f>
        <v>0</v>
      </c>
      <c r="O32" s="39">
        <f>+IF(データ入力表!$D$115="購入者価格",$C32*H32,"")</f>
        <v>0</v>
      </c>
      <c r="P32" s="39">
        <f>+IF(データ入力表!$D$115="購入者価格",$C32*I32,"")</f>
        <v>0</v>
      </c>
      <c r="Q32" s="39">
        <f>+IF(データ入力表!$D$115="購入者価格",$C32*J32,"")</f>
        <v>0</v>
      </c>
      <c r="R32" s="39">
        <f t="shared" si="0"/>
        <v>0</v>
      </c>
      <c r="S32" s="39"/>
      <c r="T32" s="39">
        <f>IF(データ入力表!$D$115="購入者価格",C32-R32+S32,データ入力表!E35)</f>
        <v>0</v>
      </c>
    </row>
    <row r="33" spans="1:20">
      <c r="A33" s="253">
        <v>212</v>
      </c>
      <c r="B33" s="82" t="s">
        <v>244</v>
      </c>
      <c r="C33" s="39">
        <f>+IF(データ入力表!$D$115="購入者価格",データ入力表!E36,"")</f>
        <v>0</v>
      </c>
      <c r="D33" s="3">
        <f>マージン!C31</f>
        <v>5.2012779552715653E-2</v>
      </c>
      <c r="E33" s="3">
        <f>マージン!D31</f>
        <v>5.9208019462438083E-5</v>
      </c>
      <c r="F33" s="3">
        <f>マージン!E31</f>
        <v>3.2918486385086612E-2</v>
      </c>
      <c r="G33" s="3">
        <f>マージン!F31</f>
        <v>1.0153296010786411E-2</v>
      </c>
      <c r="H33" s="3">
        <f>マージン!G31</f>
        <v>0</v>
      </c>
      <c r="I33" s="3">
        <f>マージン!H31</f>
        <v>2.5095993199871032E-3</v>
      </c>
      <c r="J33" s="3">
        <f>マージン!I31</f>
        <v>6.6652988246328811E-4</v>
      </c>
      <c r="K33" s="39">
        <f>+IF(データ入力表!$D$115="購入者価格",$C33*D33,"")</f>
        <v>0</v>
      </c>
      <c r="L33" s="39">
        <f>+IF(データ入力表!$D$115="購入者価格",$C33*E33,"")</f>
        <v>0</v>
      </c>
      <c r="M33" s="39">
        <f>+IF(データ入力表!$D$115="購入者価格",$C33*F33,"")</f>
        <v>0</v>
      </c>
      <c r="N33" s="39">
        <f>+IF(データ入力表!$D$115="購入者価格",$C33*G33,"")</f>
        <v>0</v>
      </c>
      <c r="O33" s="39">
        <f>+IF(データ入力表!$D$115="購入者価格",$C33*H33,"")</f>
        <v>0</v>
      </c>
      <c r="P33" s="39">
        <f>+IF(データ入力表!$D$115="購入者価格",$C33*I33,"")</f>
        <v>0</v>
      </c>
      <c r="Q33" s="39">
        <f>+IF(データ入力表!$D$115="購入者価格",$C33*J33,"")</f>
        <v>0</v>
      </c>
      <c r="R33" s="39">
        <f t="shared" si="0"/>
        <v>0</v>
      </c>
      <c r="S33" s="39"/>
      <c r="T33" s="39">
        <f>IF(データ入力表!$D$115="購入者価格",C33-R33+S33,データ入力表!E36)</f>
        <v>0</v>
      </c>
    </row>
    <row r="34" spans="1:20">
      <c r="A34" s="253">
        <v>221</v>
      </c>
      <c r="B34" s="82" t="s">
        <v>245</v>
      </c>
      <c r="C34" s="39">
        <f>+IF(データ入力表!$D$115="購入者価格",データ入力表!E37,"")</f>
        <v>0</v>
      </c>
      <c r="D34" s="3">
        <f>マージン!C32</f>
        <v>0.17252148642986123</v>
      </c>
      <c r="E34" s="3">
        <f>マージン!D32</f>
        <v>1.3619209449440277E-4</v>
      </c>
      <c r="F34" s="3">
        <f>マージン!E32</f>
        <v>2.4500575952549147E-2</v>
      </c>
      <c r="G34" s="3">
        <f>マージン!F32</f>
        <v>4.7871554710132914E-4</v>
      </c>
      <c r="H34" s="3">
        <f>マージン!G32</f>
        <v>1.7484572879015799E-5</v>
      </c>
      <c r="I34" s="3">
        <f>マージン!H32</f>
        <v>1.64884211598167E-3</v>
      </c>
      <c r="J34" s="3">
        <f>マージン!I32</f>
        <v>4.2098296125023405E-3</v>
      </c>
      <c r="K34" s="39">
        <f>+IF(データ入力表!$D$115="購入者価格",$C34*D34,"")</f>
        <v>0</v>
      </c>
      <c r="L34" s="39">
        <f>+IF(データ入力表!$D$115="購入者価格",$C34*E34,"")</f>
        <v>0</v>
      </c>
      <c r="M34" s="39">
        <f>+IF(データ入力表!$D$115="購入者価格",$C34*F34,"")</f>
        <v>0</v>
      </c>
      <c r="N34" s="39">
        <f>+IF(データ入力表!$D$115="購入者価格",$C34*G34,"")</f>
        <v>0</v>
      </c>
      <c r="O34" s="39">
        <f>+IF(データ入力表!$D$115="購入者価格",$C34*H34,"")</f>
        <v>0</v>
      </c>
      <c r="P34" s="39">
        <f>+IF(データ入力表!$D$115="購入者価格",$C34*I34,"")</f>
        <v>0</v>
      </c>
      <c r="Q34" s="39">
        <f>+IF(データ入力表!$D$115="購入者価格",$C34*J34,"")</f>
        <v>0</v>
      </c>
      <c r="R34" s="39">
        <f t="shared" si="0"/>
        <v>0</v>
      </c>
      <c r="S34" s="39"/>
      <c r="T34" s="39">
        <f>IF(データ入力表!$D$115="購入者価格",C34-R34+S34,データ入力表!E37)</f>
        <v>0</v>
      </c>
    </row>
    <row r="35" spans="1:20">
      <c r="A35" s="254">
        <v>222</v>
      </c>
      <c r="B35" s="255" t="s">
        <v>246</v>
      </c>
      <c r="C35" s="47">
        <f>+IF(データ入力表!$D$115="購入者価格",データ入力表!E38,"")</f>
        <v>0</v>
      </c>
      <c r="D35" s="6">
        <f>マージン!C33</f>
        <v>0.20865009614368171</v>
      </c>
      <c r="E35" s="6">
        <f>マージン!D33</f>
        <v>9.895072798257115E-5</v>
      </c>
      <c r="F35" s="6">
        <f>マージン!E33</f>
        <v>2.2992994776640793E-2</v>
      </c>
      <c r="G35" s="6">
        <f>マージン!F33</f>
        <v>2.0879166891199074E-3</v>
      </c>
      <c r="H35" s="6">
        <f>マージン!G33</f>
        <v>7.8296875841996527E-5</v>
      </c>
      <c r="I35" s="6">
        <f>マージン!H33</f>
        <v>1.8838190775125928E-3</v>
      </c>
      <c r="J35" s="6">
        <f>マージン!I33</f>
        <v>1.6162578111460579E-3</v>
      </c>
      <c r="K35" s="47">
        <f>+IF(データ入力表!$D$115="購入者価格",$C35*D35,"")</f>
        <v>0</v>
      </c>
      <c r="L35" s="47">
        <f>+IF(データ入力表!$D$115="購入者価格",$C35*E35,"")</f>
        <v>0</v>
      </c>
      <c r="M35" s="47">
        <f>+IF(データ入力表!$D$115="購入者価格",$C35*F35,"")</f>
        <v>0</v>
      </c>
      <c r="N35" s="47">
        <f>+IF(データ入力表!$D$115="購入者価格",$C35*G35,"")</f>
        <v>0</v>
      </c>
      <c r="O35" s="47">
        <f>+IF(データ入力表!$D$115="購入者価格",$C35*H35,"")</f>
        <v>0</v>
      </c>
      <c r="P35" s="47">
        <f>+IF(データ入力表!$D$115="購入者価格",$C35*I35,"")</f>
        <v>0</v>
      </c>
      <c r="Q35" s="47">
        <f>+IF(データ入力表!$D$115="購入者価格",$C35*J35,"")</f>
        <v>0</v>
      </c>
      <c r="R35" s="47">
        <f t="shared" si="0"/>
        <v>0</v>
      </c>
      <c r="S35" s="47"/>
      <c r="T35" s="47">
        <f>IF(データ入力表!$D$115="購入者価格",C35-R35+S35,データ入力表!E38)</f>
        <v>0</v>
      </c>
    </row>
    <row r="36" spans="1:20">
      <c r="A36" s="253">
        <v>231</v>
      </c>
      <c r="B36" s="82" t="s">
        <v>247</v>
      </c>
      <c r="C36" s="39">
        <f>+IF(データ入力表!$D$115="購入者価格",データ入力表!E39,"")</f>
        <v>0</v>
      </c>
      <c r="D36" s="3">
        <f>マージン!C34</f>
        <v>0.405784057769148</v>
      </c>
      <c r="E36" s="3">
        <f>マージン!D34</f>
        <v>1.19049461479761E-5</v>
      </c>
      <c r="F36" s="3">
        <f>マージン!E34</f>
        <v>1.3535923770248825E-2</v>
      </c>
      <c r="G36" s="3">
        <f>マージン!F34</f>
        <v>6.8532806658515744E-4</v>
      </c>
      <c r="H36" s="3">
        <f>マージン!G34</f>
        <v>9.0477590724618358E-5</v>
      </c>
      <c r="I36" s="3">
        <f>マージン!H34</f>
        <v>1.0095394333483733E-3</v>
      </c>
      <c r="J36" s="3">
        <f>マージン!I34</f>
        <v>1.75836054605607E-3</v>
      </c>
      <c r="K36" s="39">
        <f>+IF(データ入力表!$D$115="購入者価格",$C36*D36,"")</f>
        <v>0</v>
      </c>
      <c r="L36" s="39">
        <f>+IF(データ入力表!$D$115="購入者価格",$C36*E36,"")</f>
        <v>0</v>
      </c>
      <c r="M36" s="39">
        <f>+IF(データ入力表!$D$115="購入者価格",$C36*F36,"")</f>
        <v>0</v>
      </c>
      <c r="N36" s="39">
        <f>+IF(データ入力表!$D$115="購入者価格",$C36*G36,"")</f>
        <v>0</v>
      </c>
      <c r="O36" s="39">
        <f>+IF(データ入力表!$D$115="購入者価格",$C36*H36,"")</f>
        <v>0</v>
      </c>
      <c r="P36" s="39">
        <f>+IF(データ入力表!$D$115="購入者価格",$C36*I36,"")</f>
        <v>0</v>
      </c>
      <c r="Q36" s="39">
        <f>+IF(データ入力表!$D$115="購入者価格",$C36*J36,"")</f>
        <v>0</v>
      </c>
      <c r="R36" s="39">
        <f t="shared" si="0"/>
        <v>0</v>
      </c>
      <c r="S36" s="39"/>
      <c r="T36" s="39">
        <f>IF(データ入力表!$D$115="購入者価格",C36-R36+S36,データ入力表!E39)</f>
        <v>0</v>
      </c>
    </row>
    <row r="37" spans="1:20">
      <c r="A37" s="253">
        <v>251</v>
      </c>
      <c r="B37" s="82" t="s">
        <v>248</v>
      </c>
      <c r="C37" s="39">
        <f>+IF(データ入力表!$D$115="購入者価格",データ入力表!E40,"")</f>
        <v>0</v>
      </c>
      <c r="D37" s="3">
        <f>マージン!C35</f>
        <v>0.15224680107028374</v>
      </c>
      <c r="E37" s="3">
        <f>マージン!D35</f>
        <v>2.5061594298884677E-4</v>
      </c>
      <c r="F37" s="3">
        <f>マージン!E35</f>
        <v>3.7306275995443346E-2</v>
      </c>
      <c r="G37" s="3">
        <f>マージン!F35</f>
        <v>4.7145468514054097E-3</v>
      </c>
      <c r="H37" s="3">
        <f>マージン!G35</f>
        <v>3.020107558216547E-5</v>
      </c>
      <c r="I37" s="3">
        <f>マージン!H35</f>
        <v>2.9024823164754813E-3</v>
      </c>
      <c r="J37" s="3">
        <f>マージン!I35</f>
        <v>6.2627493575648395E-3</v>
      </c>
      <c r="K37" s="39">
        <f>+IF(データ入力表!$D$115="購入者価格",$C37*D37,"")</f>
        <v>0</v>
      </c>
      <c r="L37" s="39">
        <f>+IF(データ入力表!$D$115="購入者価格",$C37*E37,"")</f>
        <v>0</v>
      </c>
      <c r="M37" s="39">
        <f>+IF(データ入力表!$D$115="購入者価格",$C37*F37,"")</f>
        <v>0</v>
      </c>
      <c r="N37" s="39">
        <f>+IF(データ入力表!$D$115="購入者価格",$C37*G37,"")</f>
        <v>0</v>
      </c>
      <c r="O37" s="39">
        <f>+IF(データ入力表!$D$115="購入者価格",$C37*H37,"")</f>
        <v>0</v>
      </c>
      <c r="P37" s="39">
        <f>+IF(データ入力表!$D$115="購入者価格",$C37*I37,"")</f>
        <v>0</v>
      </c>
      <c r="Q37" s="39">
        <f>+IF(データ入力表!$D$115="購入者価格",$C37*J37,"")</f>
        <v>0</v>
      </c>
      <c r="R37" s="39">
        <f t="shared" si="0"/>
        <v>0</v>
      </c>
      <c r="S37" s="39"/>
      <c r="T37" s="39">
        <f>IF(データ入力表!$D$115="購入者価格",C37-R37+S37,データ入力表!E40)</f>
        <v>0</v>
      </c>
    </row>
    <row r="38" spans="1:20">
      <c r="A38" s="253">
        <v>252</v>
      </c>
      <c r="B38" s="82" t="s">
        <v>249</v>
      </c>
      <c r="C38" s="39">
        <f>+IF(データ入力表!$D$115="購入者価格",データ入力表!E41,"")</f>
        <v>0</v>
      </c>
      <c r="D38" s="3">
        <f>マージン!C36</f>
        <v>0.20181090496584311</v>
      </c>
      <c r="E38" s="3">
        <f>マージン!D36</f>
        <v>3.1975260001754105E-4</v>
      </c>
      <c r="F38" s="3">
        <f>マージン!E36</f>
        <v>4.8012378797130863E-2</v>
      </c>
      <c r="G38" s="3">
        <f>マージン!F36</f>
        <v>8.3663556479224195E-3</v>
      </c>
      <c r="H38" s="3">
        <f>マージン!G36</f>
        <v>0</v>
      </c>
      <c r="I38" s="3">
        <f>マージン!H36</f>
        <v>2.9357852648214128E-3</v>
      </c>
      <c r="J38" s="3">
        <f>マージン!I36</f>
        <v>3.4202255754240844E-4</v>
      </c>
      <c r="K38" s="39">
        <f>+IF(データ入力表!$D$115="購入者価格",$C38*D38,"")</f>
        <v>0</v>
      </c>
      <c r="L38" s="39">
        <f>+IF(データ入力表!$D$115="購入者価格",$C38*E38,"")</f>
        <v>0</v>
      </c>
      <c r="M38" s="39">
        <f>+IF(データ入力表!$D$115="購入者価格",$C38*F38,"")</f>
        <v>0</v>
      </c>
      <c r="N38" s="39">
        <f>+IF(データ入力表!$D$115="購入者価格",$C38*G38,"")</f>
        <v>0</v>
      </c>
      <c r="O38" s="39">
        <f>+IF(データ入力表!$D$115="購入者価格",$C38*H38,"")</f>
        <v>0</v>
      </c>
      <c r="P38" s="39">
        <f>+IF(データ入力表!$D$115="購入者価格",$C38*I38,"")</f>
        <v>0</v>
      </c>
      <c r="Q38" s="39">
        <f>+IF(データ入力表!$D$115="購入者価格",$C38*J38,"")</f>
        <v>0</v>
      </c>
      <c r="R38" s="39">
        <f t="shared" si="0"/>
        <v>0</v>
      </c>
      <c r="S38" s="39"/>
      <c r="T38" s="39">
        <f>IF(データ入力表!$D$115="購入者価格",C38-R38+S38,データ入力表!E41)</f>
        <v>0</v>
      </c>
    </row>
    <row r="39" spans="1:20">
      <c r="A39" s="253">
        <v>253</v>
      </c>
      <c r="B39" s="82" t="s">
        <v>250</v>
      </c>
      <c r="C39" s="39">
        <f>+IF(データ入力表!$D$115="購入者価格",データ入力表!E42,"")</f>
        <v>0</v>
      </c>
      <c r="D39" s="3">
        <f>マージン!C37</f>
        <v>0.18243827307546082</v>
      </c>
      <c r="E39" s="3">
        <f>マージン!D37</f>
        <v>3.6949129799375947E-5</v>
      </c>
      <c r="F39" s="3">
        <f>マージン!E37</f>
        <v>2.6382651022275463E-2</v>
      </c>
      <c r="G39" s="3">
        <f>マージン!F37</f>
        <v>3.4586330183257962E-3</v>
      </c>
      <c r="H39" s="3">
        <f>マージン!G37</f>
        <v>7.7787641682896738E-6</v>
      </c>
      <c r="I39" s="3">
        <f>マージン!H37</f>
        <v>1.9067695667520062E-3</v>
      </c>
      <c r="J39" s="3">
        <f>マージン!I37</f>
        <v>7.6329123401342423E-4</v>
      </c>
      <c r="K39" s="39">
        <f>+IF(データ入力表!$D$115="購入者価格",$C39*D39,"")</f>
        <v>0</v>
      </c>
      <c r="L39" s="39">
        <f>+IF(データ入力表!$D$115="購入者価格",$C39*E39,"")</f>
        <v>0</v>
      </c>
      <c r="M39" s="39">
        <f>+IF(データ入力表!$D$115="購入者価格",$C39*F39,"")</f>
        <v>0</v>
      </c>
      <c r="N39" s="39">
        <f>+IF(データ入力表!$D$115="購入者価格",$C39*G39,"")</f>
        <v>0</v>
      </c>
      <c r="O39" s="39">
        <f>+IF(データ入力表!$D$115="購入者価格",$C39*H39,"")</f>
        <v>0</v>
      </c>
      <c r="P39" s="39">
        <f>+IF(データ入力表!$D$115="購入者価格",$C39*I39,"")</f>
        <v>0</v>
      </c>
      <c r="Q39" s="39">
        <f>+IF(データ入力表!$D$115="購入者価格",$C39*J39,"")</f>
        <v>0</v>
      </c>
      <c r="R39" s="39">
        <f t="shared" si="0"/>
        <v>0</v>
      </c>
      <c r="S39" s="39"/>
      <c r="T39" s="39">
        <f>IF(データ入力表!$D$115="購入者価格",C39-R39+S39,データ入力表!E42)</f>
        <v>0</v>
      </c>
    </row>
    <row r="40" spans="1:20">
      <c r="A40" s="254">
        <v>259</v>
      </c>
      <c r="B40" s="255" t="s">
        <v>251</v>
      </c>
      <c r="C40" s="47">
        <f>+IF(データ入力表!$D$115="購入者価格",データ入力表!E43,"")</f>
        <v>0</v>
      </c>
      <c r="D40" s="6">
        <f>マージン!C38</f>
        <v>0.14865258501176068</v>
      </c>
      <c r="E40" s="6">
        <f>マージン!D38</f>
        <v>1.5732822406031434E-4</v>
      </c>
      <c r="F40" s="6">
        <f>マージン!E38</f>
        <v>3.902440924030718E-2</v>
      </c>
      <c r="G40" s="6">
        <f>マージン!F38</f>
        <v>4.0247207813449227E-3</v>
      </c>
      <c r="H40" s="6">
        <f>マージン!G38</f>
        <v>1.0125083726653893E-5</v>
      </c>
      <c r="I40" s="6">
        <f>マージン!H38</f>
        <v>2.8420331168123123E-3</v>
      </c>
      <c r="J40" s="6">
        <f>マージン!I38</f>
        <v>4.7950059971649762E-3</v>
      </c>
      <c r="K40" s="47">
        <f>+IF(データ入力表!$D$115="購入者価格",$C40*D40,"")</f>
        <v>0</v>
      </c>
      <c r="L40" s="47">
        <f>+IF(データ入力表!$D$115="購入者価格",$C40*E40,"")</f>
        <v>0</v>
      </c>
      <c r="M40" s="47">
        <f>+IF(データ入力表!$D$115="購入者価格",$C40*F40,"")</f>
        <v>0</v>
      </c>
      <c r="N40" s="47">
        <f>+IF(データ入力表!$D$115="購入者価格",$C40*G40,"")</f>
        <v>0</v>
      </c>
      <c r="O40" s="47">
        <f>+IF(データ入力表!$D$115="購入者価格",$C40*H40,"")</f>
        <v>0</v>
      </c>
      <c r="P40" s="47">
        <f>+IF(データ入力表!$D$115="購入者価格",$C40*I40,"")</f>
        <v>0</v>
      </c>
      <c r="Q40" s="47">
        <f>+IF(データ入力表!$D$115="購入者価格",$C40*J40,"")</f>
        <v>0</v>
      </c>
      <c r="R40" s="47">
        <f t="shared" si="0"/>
        <v>0</v>
      </c>
      <c r="S40" s="47"/>
      <c r="T40" s="47">
        <f>IF(データ入力表!$D$115="購入者価格",C40-R40+S40,データ入力表!E43)</f>
        <v>0</v>
      </c>
    </row>
    <row r="41" spans="1:20">
      <c r="A41" s="253">
        <v>261</v>
      </c>
      <c r="B41" s="82" t="s">
        <v>252</v>
      </c>
      <c r="C41" s="39">
        <f>+IF(データ入力表!$D$115="購入者価格",データ入力表!E44,"")</f>
        <v>0</v>
      </c>
      <c r="D41" s="3">
        <f>マージン!C39</f>
        <v>6.2183745184921306E-2</v>
      </c>
      <c r="E41" s="3">
        <f>マージン!D39</f>
        <v>1.9181432554886232E-5</v>
      </c>
      <c r="F41" s="3">
        <f>マージン!E39</f>
        <v>1.7808806214602547E-2</v>
      </c>
      <c r="G41" s="3">
        <f>マージン!F39</f>
        <v>4.6189419256970326E-3</v>
      </c>
      <c r="H41" s="3">
        <f>マージン!G39</f>
        <v>0</v>
      </c>
      <c r="I41" s="3">
        <f>マージン!H39</f>
        <v>1.2722926930735091E-3</v>
      </c>
      <c r="J41" s="3">
        <f>マージン!I39</f>
        <v>2.4184873295288014E-3</v>
      </c>
      <c r="K41" s="39">
        <f>+IF(データ入力表!$D$115="購入者価格",$C41*D41,"")</f>
        <v>0</v>
      </c>
      <c r="L41" s="39">
        <f>+IF(データ入力表!$D$115="購入者価格",$C41*E41,"")</f>
        <v>0</v>
      </c>
      <c r="M41" s="39">
        <f>+IF(データ入力表!$D$115="購入者価格",$C41*F41,"")</f>
        <v>0</v>
      </c>
      <c r="N41" s="39">
        <f>+IF(データ入力表!$D$115="購入者価格",$C41*G41,"")</f>
        <v>0</v>
      </c>
      <c r="O41" s="39">
        <f>+IF(データ入力表!$D$115="購入者価格",$C41*H41,"")</f>
        <v>0</v>
      </c>
      <c r="P41" s="39">
        <f>+IF(データ入力表!$D$115="購入者価格",$C41*I41,"")</f>
        <v>0</v>
      </c>
      <c r="Q41" s="39">
        <f>+IF(データ入力表!$D$115="購入者価格",$C41*J41,"")</f>
        <v>0</v>
      </c>
      <c r="R41" s="39">
        <f t="shared" si="0"/>
        <v>0</v>
      </c>
      <c r="S41" s="39"/>
      <c r="T41" s="39">
        <f>IF(データ入力表!$D$115="購入者価格",C41-R41+S41,データ入力表!E44)</f>
        <v>0</v>
      </c>
    </row>
    <row r="42" spans="1:20">
      <c r="A42" s="253">
        <v>263</v>
      </c>
      <c r="B42" s="82" t="s">
        <v>253</v>
      </c>
      <c r="C42" s="39">
        <f>+IF(データ入力表!$D$115="購入者価格",データ入力表!E45,"")</f>
        <v>0</v>
      </c>
      <c r="D42" s="3">
        <f>マージン!C40</f>
        <v>3.1682631037197415E-2</v>
      </c>
      <c r="E42" s="3">
        <f>マージン!D40</f>
        <v>4.992805820703804E-5</v>
      </c>
      <c r="F42" s="3">
        <f>マージン!E40</f>
        <v>2.2938664641302203E-2</v>
      </c>
      <c r="G42" s="3">
        <f>マージン!F40</f>
        <v>7.0993664179845907E-3</v>
      </c>
      <c r="H42" s="3">
        <f>マージン!G40</f>
        <v>0</v>
      </c>
      <c r="I42" s="3">
        <f>マージン!H40</f>
        <v>1.6632599592607219E-3</v>
      </c>
      <c r="J42" s="3">
        <f>マージン!I40</f>
        <v>3.1268076856932913E-3</v>
      </c>
      <c r="K42" s="39">
        <f>+IF(データ入力表!$D$115="購入者価格",$C42*D42,"")</f>
        <v>0</v>
      </c>
      <c r="L42" s="39">
        <f>+IF(データ入力表!$D$115="購入者価格",$C42*E42,"")</f>
        <v>0</v>
      </c>
      <c r="M42" s="39">
        <f>+IF(データ入力表!$D$115="購入者価格",$C42*F42,"")</f>
        <v>0</v>
      </c>
      <c r="N42" s="39">
        <f>+IF(データ入力表!$D$115="購入者価格",$C42*G42,"")</f>
        <v>0</v>
      </c>
      <c r="O42" s="39">
        <f>+IF(データ入力表!$D$115="購入者価格",$C42*H42,"")</f>
        <v>0</v>
      </c>
      <c r="P42" s="39">
        <f>+IF(データ入力表!$D$115="購入者価格",$C42*I42,"")</f>
        <v>0</v>
      </c>
      <c r="Q42" s="39">
        <f>+IF(データ入力表!$D$115="購入者価格",$C42*J42,"")</f>
        <v>0</v>
      </c>
      <c r="R42" s="39">
        <f t="shared" si="0"/>
        <v>0</v>
      </c>
      <c r="S42" s="39"/>
      <c r="T42" s="39">
        <f>IF(データ入力表!$D$115="購入者価格",C42-R42+S42,データ入力表!E45)</f>
        <v>0</v>
      </c>
    </row>
    <row r="43" spans="1:20">
      <c r="A43" s="253">
        <v>269</v>
      </c>
      <c r="B43" s="82" t="s">
        <v>254</v>
      </c>
      <c r="C43" s="39">
        <f>+IF(データ入力表!$D$115="購入者価格",データ入力表!E46,"")</f>
        <v>0</v>
      </c>
      <c r="D43" s="3">
        <f>マージン!C41</f>
        <v>4.9466479192518828E-2</v>
      </c>
      <c r="E43" s="3">
        <f>マージン!D41</f>
        <v>4.8640718163235988E-5</v>
      </c>
      <c r="F43" s="3">
        <f>マージン!E41</f>
        <v>2.0625549800365673E-2</v>
      </c>
      <c r="G43" s="3">
        <f>マージン!F41</f>
        <v>5.70453817900463E-3</v>
      </c>
      <c r="H43" s="3">
        <f>マージン!G41</f>
        <v>0</v>
      </c>
      <c r="I43" s="3">
        <f>マージン!H41</f>
        <v>1.466385681680812E-3</v>
      </c>
      <c r="J43" s="3">
        <f>マージン!I41</f>
        <v>2.774406234458065E-3</v>
      </c>
      <c r="K43" s="39">
        <f>+IF(データ入力表!$D$115="購入者価格",$C43*D43,"")</f>
        <v>0</v>
      </c>
      <c r="L43" s="39">
        <f>+IF(データ入力表!$D$115="購入者価格",$C43*E43,"")</f>
        <v>0</v>
      </c>
      <c r="M43" s="39">
        <f>+IF(データ入力表!$D$115="購入者価格",$C43*F43,"")</f>
        <v>0</v>
      </c>
      <c r="N43" s="39">
        <f>+IF(データ入力表!$D$115="購入者価格",$C43*G43,"")</f>
        <v>0</v>
      </c>
      <c r="O43" s="39">
        <f>+IF(データ入力表!$D$115="購入者価格",$C43*H43,"")</f>
        <v>0</v>
      </c>
      <c r="P43" s="39">
        <f>+IF(データ入力表!$D$115="購入者価格",$C43*I43,"")</f>
        <v>0</v>
      </c>
      <c r="Q43" s="39">
        <f>+IF(データ入力表!$D$115="購入者価格",$C43*J43,"")</f>
        <v>0</v>
      </c>
      <c r="R43" s="39">
        <f t="shared" si="0"/>
        <v>0</v>
      </c>
      <c r="S43" s="39"/>
      <c r="T43" s="39">
        <f>IF(データ入力表!$D$115="購入者価格",C43-R43+S43,データ入力表!E46)</f>
        <v>0</v>
      </c>
    </row>
    <row r="44" spans="1:20">
      <c r="A44" s="253">
        <v>271</v>
      </c>
      <c r="B44" s="82" t="s">
        <v>255</v>
      </c>
      <c r="C44" s="39">
        <f>+IF(データ入力表!$D$115="購入者価格",データ入力表!E47,"")</f>
        <v>0</v>
      </c>
      <c r="D44" s="3">
        <f>マージン!C42</f>
        <v>0.11233881709100449</v>
      </c>
      <c r="E44" s="3">
        <f>マージン!D42</f>
        <v>1.0159758948486688E-4</v>
      </c>
      <c r="F44" s="3">
        <f>マージン!E42</f>
        <v>1.9640364823754995E-2</v>
      </c>
      <c r="G44" s="3">
        <f>マージン!F42</f>
        <v>1.0843839722193638E-3</v>
      </c>
      <c r="H44" s="3">
        <f>マージン!G42</f>
        <v>1.0724995180998787E-5</v>
      </c>
      <c r="I44" s="3">
        <f>マージン!H42</f>
        <v>1.3413490594614023E-3</v>
      </c>
      <c r="J44" s="3">
        <f>マージン!I42</f>
        <v>8.4936164538817957E-3</v>
      </c>
      <c r="K44" s="39">
        <f>+IF(データ入力表!$D$115="購入者価格",$C44*D44,"")</f>
        <v>0</v>
      </c>
      <c r="L44" s="39">
        <f>+IF(データ入力表!$D$115="購入者価格",$C44*E44,"")</f>
        <v>0</v>
      </c>
      <c r="M44" s="39">
        <f>+IF(データ入力表!$D$115="購入者価格",$C44*F44,"")</f>
        <v>0</v>
      </c>
      <c r="N44" s="39">
        <f>+IF(データ入力表!$D$115="購入者価格",$C44*G44,"")</f>
        <v>0</v>
      </c>
      <c r="O44" s="39">
        <f>+IF(データ入力表!$D$115="購入者価格",$C44*H44,"")</f>
        <v>0</v>
      </c>
      <c r="P44" s="39">
        <f>+IF(データ入力表!$D$115="購入者価格",$C44*I44,"")</f>
        <v>0</v>
      </c>
      <c r="Q44" s="39">
        <f>+IF(データ入力表!$D$115="購入者価格",$C44*J44,"")</f>
        <v>0</v>
      </c>
      <c r="R44" s="39">
        <f t="shared" si="0"/>
        <v>0</v>
      </c>
      <c r="S44" s="39"/>
      <c r="T44" s="39">
        <f>IF(データ入力表!$D$115="購入者価格",C44-R44+S44,データ入力表!E47)</f>
        <v>0</v>
      </c>
    </row>
    <row r="45" spans="1:20">
      <c r="A45" s="254">
        <v>272</v>
      </c>
      <c r="B45" s="255" t="s">
        <v>256</v>
      </c>
      <c r="C45" s="47">
        <f>+IF(データ入力表!$D$115="購入者価格",データ入力表!E48,"")</f>
        <v>0</v>
      </c>
      <c r="D45" s="6">
        <f>マージン!C43</f>
        <v>9.1681563479105013E-2</v>
      </c>
      <c r="E45" s="6">
        <f>マージン!D43</f>
        <v>3.8981056685042875E-5</v>
      </c>
      <c r="F45" s="6">
        <f>マージン!E43</f>
        <v>2.0181299550467765E-2</v>
      </c>
      <c r="G45" s="6">
        <f>マージン!F43</f>
        <v>1.1460430665402605E-3</v>
      </c>
      <c r="H45" s="6">
        <f>マージン!G43</f>
        <v>9.1403857054583294E-6</v>
      </c>
      <c r="I45" s="6">
        <f>マージン!H43</f>
        <v>1.3112420964227353E-3</v>
      </c>
      <c r="J45" s="6">
        <f>マージン!I43</f>
        <v>5.556010334550214E-3</v>
      </c>
      <c r="K45" s="47">
        <f>+IF(データ入力表!$D$115="購入者価格",$C45*D45,"")</f>
        <v>0</v>
      </c>
      <c r="L45" s="47">
        <f>+IF(データ入力表!$D$115="購入者価格",$C45*E45,"")</f>
        <v>0</v>
      </c>
      <c r="M45" s="47">
        <f>+IF(データ入力表!$D$115="購入者価格",$C45*F45,"")</f>
        <v>0</v>
      </c>
      <c r="N45" s="47">
        <f>+IF(データ入力表!$D$115="購入者価格",$C45*G45,"")</f>
        <v>0</v>
      </c>
      <c r="O45" s="47">
        <f>+IF(データ入力表!$D$115="購入者価格",$C45*H45,"")</f>
        <v>0</v>
      </c>
      <c r="P45" s="47">
        <f>+IF(データ入力表!$D$115="購入者価格",$C45*I45,"")</f>
        <v>0</v>
      </c>
      <c r="Q45" s="47">
        <f>+IF(データ入力表!$D$115="購入者価格",$C45*J45,"")</f>
        <v>0</v>
      </c>
      <c r="R45" s="47">
        <f t="shared" si="0"/>
        <v>0</v>
      </c>
      <c r="S45" s="47"/>
      <c r="T45" s="47">
        <f>IF(データ入力表!$D$115="購入者価格",C45-R45+S45,データ入力表!E48)</f>
        <v>0</v>
      </c>
    </row>
    <row r="46" spans="1:20">
      <c r="A46" s="253">
        <v>281</v>
      </c>
      <c r="B46" s="82" t="s">
        <v>257</v>
      </c>
      <c r="C46" s="39">
        <f>+IF(データ入力表!$D$115="購入者価格",データ入力表!E49,"")</f>
        <v>0</v>
      </c>
      <c r="D46" s="3">
        <f>マージン!C44</f>
        <v>0.11117172827932106</v>
      </c>
      <c r="E46" s="3">
        <f>マージン!D44</f>
        <v>1.3598813984066249E-4</v>
      </c>
      <c r="F46" s="3">
        <f>マージン!E44</f>
        <v>6.4782685078701358E-2</v>
      </c>
      <c r="G46" s="3">
        <f>マージン!F44</f>
        <v>3.7645931382591772E-4</v>
      </c>
      <c r="H46" s="3">
        <f>マージン!G44</f>
        <v>0</v>
      </c>
      <c r="I46" s="3">
        <f>マージン!H44</f>
        <v>4.1244989219736006E-3</v>
      </c>
      <c r="J46" s="3">
        <f>マージン!I44</f>
        <v>9.7292038268201721E-4</v>
      </c>
      <c r="K46" s="39">
        <f>+IF(データ入力表!$D$115="購入者価格",$C46*D46,"")</f>
        <v>0</v>
      </c>
      <c r="L46" s="39">
        <f>+IF(データ入力表!$D$115="購入者価格",$C46*E46,"")</f>
        <v>0</v>
      </c>
      <c r="M46" s="39">
        <f>+IF(データ入力表!$D$115="購入者価格",$C46*F46,"")</f>
        <v>0</v>
      </c>
      <c r="N46" s="39">
        <f>+IF(データ入力表!$D$115="購入者価格",$C46*G46,"")</f>
        <v>0</v>
      </c>
      <c r="O46" s="39">
        <f>+IF(データ入力表!$D$115="購入者価格",$C46*H46,"")</f>
        <v>0</v>
      </c>
      <c r="P46" s="39">
        <f>+IF(データ入力表!$D$115="購入者価格",$C46*I46,"")</f>
        <v>0</v>
      </c>
      <c r="Q46" s="39">
        <f>+IF(データ入力表!$D$115="購入者価格",$C46*J46,"")</f>
        <v>0</v>
      </c>
      <c r="R46" s="39">
        <f t="shared" si="0"/>
        <v>0</v>
      </c>
      <c r="S46" s="39"/>
      <c r="T46" s="39">
        <f>IF(データ入力表!$D$115="購入者価格",C46-R46+S46,データ入力表!E49)</f>
        <v>0</v>
      </c>
    </row>
    <row r="47" spans="1:20">
      <c r="A47" s="253">
        <v>289</v>
      </c>
      <c r="B47" s="82" t="s">
        <v>258</v>
      </c>
      <c r="C47" s="39">
        <f>+IF(データ入力表!$D$115="購入者価格",データ入力表!E50,"")</f>
        <v>0</v>
      </c>
      <c r="D47" s="3">
        <f>マージン!C45</f>
        <v>0.1447972338964934</v>
      </c>
      <c r="E47" s="3">
        <f>マージン!D45</f>
        <v>1.2602399421964691E-4</v>
      </c>
      <c r="F47" s="3">
        <f>マージン!E45</f>
        <v>2.3561067591722853E-2</v>
      </c>
      <c r="G47" s="3">
        <f>マージン!F45</f>
        <v>1.5521938865849085E-3</v>
      </c>
      <c r="H47" s="3">
        <f>マージン!G45</f>
        <v>8.4738573126580409E-6</v>
      </c>
      <c r="I47" s="3">
        <f>マージン!H45</f>
        <v>1.7204886341432798E-3</v>
      </c>
      <c r="J47" s="3">
        <f>マージン!I45</f>
        <v>2.1594541495838795E-3</v>
      </c>
      <c r="K47" s="39">
        <f>+IF(データ入力表!$D$115="購入者価格",$C47*D47,"")</f>
        <v>0</v>
      </c>
      <c r="L47" s="39">
        <f>+IF(データ入力表!$D$115="購入者価格",$C47*E47,"")</f>
        <v>0</v>
      </c>
      <c r="M47" s="39">
        <f>+IF(データ入力表!$D$115="購入者価格",$C47*F47,"")</f>
        <v>0</v>
      </c>
      <c r="N47" s="39">
        <f>+IF(データ入力表!$D$115="購入者価格",$C47*G47,"")</f>
        <v>0</v>
      </c>
      <c r="O47" s="39">
        <f>+IF(データ入力表!$D$115="購入者価格",$C47*H47,"")</f>
        <v>0</v>
      </c>
      <c r="P47" s="39">
        <f>+IF(データ入力表!$D$115="購入者価格",$C47*I47,"")</f>
        <v>0</v>
      </c>
      <c r="Q47" s="39">
        <f>+IF(データ入力表!$D$115="購入者価格",$C47*J47,"")</f>
        <v>0</v>
      </c>
      <c r="R47" s="39">
        <f t="shared" si="0"/>
        <v>0</v>
      </c>
      <c r="S47" s="39"/>
      <c r="T47" s="39">
        <f>IF(データ入力表!$D$115="購入者価格",C47-R47+S47,データ入力表!E50)</f>
        <v>0</v>
      </c>
    </row>
    <row r="48" spans="1:20">
      <c r="A48" s="253">
        <v>291</v>
      </c>
      <c r="B48" s="82" t="s">
        <v>259</v>
      </c>
      <c r="C48" s="39">
        <f>+IF(データ入力表!$D$115="購入者価格",データ入力表!E51,"")</f>
        <v>0</v>
      </c>
      <c r="D48" s="3">
        <f>マージン!C46</f>
        <v>0.1028494212078634</v>
      </c>
      <c r="E48" s="3">
        <f>マージン!D46</f>
        <v>1.9009403760472671E-5</v>
      </c>
      <c r="F48" s="3">
        <f>マージン!E46</f>
        <v>1.0857464101330438E-2</v>
      </c>
      <c r="G48" s="3">
        <f>マージン!F46</f>
        <v>3.6773617894774846E-4</v>
      </c>
      <c r="H48" s="3">
        <f>マージン!G46</f>
        <v>3.1829699319861218E-5</v>
      </c>
      <c r="I48" s="3">
        <f>マージン!H46</f>
        <v>7.3274620309263846E-4</v>
      </c>
      <c r="J48" s="3">
        <f>マージン!I46</f>
        <v>1.1860983788220506E-3</v>
      </c>
      <c r="K48" s="39">
        <f>+IF(データ入力表!$D$115="購入者価格",$C48*D48,"")</f>
        <v>0</v>
      </c>
      <c r="L48" s="39">
        <f>+IF(データ入力表!$D$115="購入者価格",$C48*E48,"")</f>
        <v>0</v>
      </c>
      <c r="M48" s="39">
        <f>+IF(データ入力表!$D$115="購入者価格",$C48*F48,"")</f>
        <v>0</v>
      </c>
      <c r="N48" s="39">
        <f>+IF(データ入力表!$D$115="購入者価格",$C48*G48,"")</f>
        <v>0</v>
      </c>
      <c r="O48" s="39">
        <f>+IF(データ入力表!$D$115="購入者価格",$C48*H48,"")</f>
        <v>0</v>
      </c>
      <c r="P48" s="39">
        <f>+IF(データ入力表!$D$115="購入者価格",$C48*I48,"")</f>
        <v>0</v>
      </c>
      <c r="Q48" s="39">
        <f>+IF(データ入力表!$D$115="購入者価格",$C48*J48,"")</f>
        <v>0</v>
      </c>
      <c r="R48" s="39">
        <f t="shared" si="0"/>
        <v>0</v>
      </c>
      <c r="S48" s="39"/>
      <c r="T48" s="39">
        <f>IF(データ入力表!$D$115="購入者価格",C48-R48+S48,データ入力表!E51)</f>
        <v>0</v>
      </c>
    </row>
    <row r="49" spans="1:20">
      <c r="A49" s="253">
        <v>301</v>
      </c>
      <c r="B49" s="82" t="s">
        <v>260</v>
      </c>
      <c r="C49" s="39">
        <f>+IF(データ入力表!$D$115="購入者価格",データ入力表!E52,"")</f>
        <v>0</v>
      </c>
      <c r="D49" s="3">
        <f>マージン!C47</f>
        <v>0.12245219012281004</v>
      </c>
      <c r="E49" s="3">
        <f>マージン!D47</f>
        <v>1.9369794714385212E-5</v>
      </c>
      <c r="F49" s="3">
        <f>マージン!E47</f>
        <v>9.5929486180830296E-3</v>
      </c>
      <c r="G49" s="3">
        <f>マージン!F47</f>
        <v>3.2429381842819156E-4</v>
      </c>
      <c r="H49" s="3">
        <f>マージン!G47</f>
        <v>7.9050952175653249E-6</v>
      </c>
      <c r="I49" s="3">
        <f>マージン!H47</f>
        <v>6.1844657205022753E-4</v>
      </c>
      <c r="J49" s="3">
        <f>マージン!I47</f>
        <v>1.072180546087676E-3</v>
      </c>
      <c r="K49" s="39">
        <f>+IF(データ入力表!$D$115="購入者価格",$C49*D49,"")</f>
        <v>0</v>
      </c>
      <c r="L49" s="39">
        <f>+IF(データ入力表!$D$115="購入者価格",$C49*E49,"")</f>
        <v>0</v>
      </c>
      <c r="M49" s="39">
        <f>+IF(データ入力表!$D$115="購入者価格",$C49*F49,"")</f>
        <v>0</v>
      </c>
      <c r="N49" s="39">
        <f>+IF(データ入力表!$D$115="購入者価格",$C49*G49,"")</f>
        <v>0</v>
      </c>
      <c r="O49" s="39">
        <f>+IF(データ入力表!$D$115="購入者価格",$C49*H49,"")</f>
        <v>0</v>
      </c>
      <c r="P49" s="39">
        <f>+IF(データ入力表!$D$115="購入者価格",$C49*I49,"")</f>
        <v>0</v>
      </c>
      <c r="Q49" s="39">
        <f>+IF(データ入力表!$D$115="購入者価格",$C49*J49,"")</f>
        <v>0</v>
      </c>
      <c r="R49" s="39">
        <f t="shared" si="0"/>
        <v>0</v>
      </c>
      <c r="S49" s="39"/>
      <c r="T49" s="39">
        <f>IF(データ入力表!$D$115="購入者価格",C49-R49+S49,データ入力表!E52)</f>
        <v>0</v>
      </c>
    </row>
    <row r="50" spans="1:20">
      <c r="A50" s="254">
        <v>311</v>
      </c>
      <c r="B50" s="255" t="s">
        <v>261</v>
      </c>
      <c r="C50" s="47">
        <f>+IF(データ入力表!$D$115="購入者価格",データ入力表!E53,"")</f>
        <v>0</v>
      </c>
      <c r="D50" s="6">
        <f>マージン!C48</f>
        <v>0.17571592604245978</v>
      </c>
      <c r="E50" s="6">
        <f>マージン!D48</f>
        <v>6.2946260888691494E-6</v>
      </c>
      <c r="F50" s="6">
        <f>マージン!E48</f>
        <v>1.1731744257974639E-2</v>
      </c>
      <c r="G50" s="6">
        <f>マージン!F48</f>
        <v>3.0079320381810437E-4</v>
      </c>
      <c r="H50" s="6">
        <f>マージン!G48</f>
        <v>4.5591077529380842E-5</v>
      </c>
      <c r="I50" s="6">
        <f>マージン!H48</f>
        <v>8.544505299490666E-4</v>
      </c>
      <c r="J50" s="6">
        <f>マージン!I48</f>
        <v>9.2162318264028451E-4</v>
      </c>
      <c r="K50" s="47">
        <f>+IF(データ入力表!$D$115="購入者価格",$C50*D50,"")</f>
        <v>0</v>
      </c>
      <c r="L50" s="47">
        <f>+IF(データ入力表!$D$115="購入者価格",$C50*E50,"")</f>
        <v>0</v>
      </c>
      <c r="M50" s="47">
        <f>+IF(データ入力表!$D$115="購入者価格",$C50*F50,"")</f>
        <v>0</v>
      </c>
      <c r="N50" s="47">
        <f>+IF(データ入力表!$D$115="購入者価格",$C50*G50,"")</f>
        <v>0</v>
      </c>
      <c r="O50" s="47">
        <f>+IF(データ入力表!$D$115="購入者価格",$C50*H50,"")</f>
        <v>0</v>
      </c>
      <c r="P50" s="47">
        <f>+IF(データ入力表!$D$115="購入者価格",$C50*I50,"")</f>
        <v>0</v>
      </c>
      <c r="Q50" s="47">
        <f>+IF(データ入力表!$D$115="購入者価格",$C50*J50,"")</f>
        <v>0</v>
      </c>
      <c r="R50" s="47">
        <f t="shared" si="0"/>
        <v>0</v>
      </c>
      <c r="S50" s="47"/>
      <c r="T50" s="47">
        <f>IF(データ入力表!$D$115="購入者価格",C50-R50+S50,データ入力表!E53)</f>
        <v>0</v>
      </c>
    </row>
    <row r="51" spans="1:20">
      <c r="A51" s="253">
        <v>321</v>
      </c>
      <c r="B51" s="82" t="s">
        <v>262</v>
      </c>
      <c r="C51" s="39">
        <f>+IF(データ入力表!$D$115="購入者価格",データ入力表!E54,"")</f>
        <v>0</v>
      </c>
      <c r="D51" s="3">
        <f>マージン!C49</f>
        <v>6.2268141446607271E-2</v>
      </c>
      <c r="E51" s="3">
        <f>マージン!D49</f>
        <v>5.3767085211420817E-6</v>
      </c>
      <c r="F51" s="3">
        <f>マージン!E49</f>
        <v>6.6931379949524226E-3</v>
      </c>
      <c r="G51" s="3">
        <f>マージン!F49</f>
        <v>2.7968485575155153E-4</v>
      </c>
      <c r="H51" s="3">
        <f>マージン!G49</f>
        <v>2.6979555257873659E-4</v>
      </c>
      <c r="I51" s="3">
        <f>マージン!H49</f>
        <v>8.3348583342918593E-4</v>
      </c>
      <c r="J51" s="3">
        <f>マージン!I49</f>
        <v>9.3477918146141626E-4</v>
      </c>
      <c r="K51" s="39">
        <f>+IF(データ入力表!$D$115="購入者価格",$C51*D51,"")</f>
        <v>0</v>
      </c>
      <c r="L51" s="39">
        <f>+IF(データ入力表!$D$115="購入者価格",$C51*E51,"")</f>
        <v>0</v>
      </c>
      <c r="M51" s="39">
        <f>+IF(データ入力表!$D$115="購入者価格",$C51*F51,"")</f>
        <v>0</v>
      </c>
      <c r="N51" s="39">
        <f>+IF(データ入力表!$D$115="購入者価格",$C51*G51,"")</f>
        <v>0</v>
      </c>
      <c r="O51" s="39">
        <f>+IF(データ入力表!$D$115="購入者価格",$C51*H51,"")</f>
        <v>0</v>
      </c>
      <c r="P51" s="39">
        <f>+IF(データ入力表!$D$115="購入者価格",$C51*I51,"")</f>
        <v>0</v>
      </c>
      <c r="Q51" s="39">
        <f>+IF(データ入力表!$D$115="購入者価格",$C51*J51,"")</f>
        <v>0</v>
      </c>
      <c r="R51" s="39">
        <f t="shared" si="0"/>
        <v>0</v>
      </c>
      <c r="S51" s="39"/>
      <c r="T51" s="39">
        <f>IF(データ入力表!$D$115="購入者価格",C51-R51+S51,データ入力表!E54)</f>
        <v>0</v>
      </c>
    </row>
    <row r="52" spans="1:20">
      <c r="A52" s="253">
        <v>329</v>
      </c>
      <c r="B52" s="82" t="s">
        <v>263</v>
      </c>
      <c r="C52" s="39">
        <f>+IF(データ入力表!$D$115="購入者価格",データ入力表!E55,"")</f>
        <v>0</v>
      </c>
      <c r="D52" s="3">
        <f>マージン!C50</f>
        <v>5.4900438004842109E-2</v>
      </c>
      <c r="E52" s="3">
        <f>マージン!D50</f>
        <v>6.8634563063065159E-6</v>
      </c>
      <c r="F52" s="3">
        <f>マージン!E50</f>
        <v>7.9378780426632451E-3</v>
      </c>
      <c r="G52" s="3">
        <f>マージン!F50</f>
        <v>3.1513734125058221E-4</v>
      </c>
      <c r="H52" s="3">
        <f>マージン!G50</f>
        <v>8.7130996159721702E-5</v>
      </c>
      <c r="I52" s="3">
        <f>マージン!H50</f>
        <v>6.7192073941061759E-4</v>
      </c>
      <c r="J52" s="3">
        <f>マージン!I50</f>
        <v>1.0929181694533849E-3</v>
      </c>
      <c r="K52" s="39">
        <f>+IF(データ入力表!$D$115="購入者価格",$C52*D52,"")</f>
        <v>0</v>
      </c>
      <c r="L52" s="39">
        <f>+IF(データ入力表!$D$115="購入者価格",$C52*E52,"")</f>
        <v>0</v>
      </c>
      <c r="M52" s="39">
        <f>+IF(データ入力表!$D$115="購入者価格",$C52*F52,"")</f>
        <v>0</v>
      </c>
      <c r="N52" s="39">
        <f>+IF(データ入力表!$D$115="購入者価格",$C52*G52,"")</f>
        <v>0</v>
      </c>
      <c r="O52" s="39">
        <f>+IF(データ入力表!$D$115="購入者価格",$C52*H52,"")</f>
        <v>0</v>
      </c>
      <c r="P52" s="39">
        <f>+IF(データ入力表!$D$115="購入者価格",$C52*I52,"")</f>
        <v>0</v>
      </c>
      <c r="Q52" s="39">
        <f>+IF(データ入力表!$D$115="購入者価格",$C52*J52,"")</f>
        <v>0</v>
      </c>
      <c r="R52" s="39">
        <f t="shared" si="0"/>
        <v>0</v>
      </c>
      <c r="S52" s="39"/>
      <c r="T52" s="39">
        <f>IF(データ入力表!$D$115="購入者価格",C52-R52+S52,データ入力表!E55)</f>
        <v>0</v>
      </c>
    </row>
    <row r="53" spans="1:20">
      <c r="A53" s="253">
        <v>331</v>
      </c>
      <c r="B53" s="82" t="s">
        <v>264</v>
      </c>
      <c r="C53" s="39">
        <f>+IF(データ入力表!$D$115="購入者価格",データ入力表!E56,"")</f>
        <v>0</v>
      </c>
      <c r="D53" s="3">
        <f>マージン!C51</f>
        <v>9.1615320457115915E-2</v>
      </c>
      <c r="E53" s="3">
        <f>マージン!D51</f>
        <v>4.8414445883376624E-6</v>
      </c>
      <c r="F53" s="3">
        <f>マージン!E51</f>
        <v>8.4693003998653517E-3</v>
      </c>
      <c r="G53" s="3">
        <f>マージン!F51</f>
        <v>2.986506799002017E-4</v>
      </c>
      <c r="H53" s="3">
        <f>マージン!G51</f>
        <v>4.7465143022918264E-6</v>
      </c>
      <c r="I53" s="3">
        <f>マージン!H51</f>
        <v>5.1319312636379226E-4</v>
      </c>
      <c r="J53" s="3">
        <f>マージン!I51</f>
        <v>9.5661249248389462E-4</v>
      </c>
      <c r="K53" s="39">
        <f>+IF(データ入力表!$D$115="購入者価格",$C53*D53,"")</f>
        <v>0</v>
      </c>
      <c r="L53" s="39">
        <f>+IF(データ入力表!$D$115="購入者価格",$C53*E53,"")</f>
        <v>0</v>
      </c>
      <c r="M53" s="39">
        <f>+IF(データ入力表!$D$115="購入者価格",$C53*F53,"")</f>
        <v>0</v>
      </c>
      <c r="N53" s="39">
        <f>+IF(データ入力表!$D$115="購入者価格",$C53*G53,"")</f>
        <v>0</v>
      </c>
      <c r="O53" s="39">
        <f>+IF(データ入力表!$D$115="購入者価格",$C53*H53,"")</f>
        <v>0</v>
      </c>
      <c r="P53" s="39">
        <f>+IF(データ入力表!$D$115="購入者価格",$C53*I53,"")</f>
        <v>0</v>
      </c>
      <c r="Q53" s="39">
        <f>+IF(データ入力表!$D$115="購入者価格",$C53*J53,"")</f>
        <v>0</v>
      </c>
      <c r="R53" s="39">
        <f t="shared" si="0"/>
        <v>0</v>
      </c>
      <c r="S53" s="39"/>
      <c r="T53" s="39">
        <f>IF(データ入力表!$D$115="購入者価格",C53-R53+S53,データ入力表!E56)</f>
        <v>0</v>
      </c>
    </row>
    <row r="54" spans="1:20">
      <c r="A54" s="253">
        <v>332</v>
      </c>
      <c r="B54" s="82" t="s">
        <v>265</v>
      </c>
      <c r="C54" s="39">
        <f>+IF(データ入力表!$D$115="購入者価格",データ入力表!E57,"")</f>
        <v>0</v>
      </c>
      <c r="D54" s="3">
        <f>マージン!C52</f>
        <v>0.36259315655612212</v>
      </c>
      <c r="E54" s="3">
        <f>マージン!D52</f>
        <v>3.1034897663669669E-5</v>
      </c>
      <c r="F54" s="3">
        <f>マージン!E52</f>
        <v>5.746434928366643E-3</v>
      </c>
      <c r="G54" s="3">
        <f>マージン!F52</f>
        <v>1.9882249947099606E-4</v>
      </c>
      <c r="H54" s="3">
        <f>マージン!G52</f>
        <v>2.6553923134690625E-5</v>
      </c>
      <c r="I54" s="3">
        <f>マージン!H52</f>
        <v>4.3847165576157895E-4</v>
      </c>
      <c r="J54" s="3">
        <f>マージン!I52</f>
        <v>7.3039884822358409E-4</v>
      </c>
      <c r="K54" s="39">
        <f>+IF(データ入力表!$D$115="購入者価格",$C54*D54,"")</f>
        <v>0</v>
      </c>
      <c r="L54" s="39">
        <f>+IF(データ入力表!$D$115="購入者価格",$C54*E54,"")</f>
        <v>0</v>
      </c>
      <c r="M54" s="39">
        <f>+IF(データ入力表!$D$115="購入者価格",$C54*F54,"")</f>
        <v>0</v>
      </c>
      <c r="N54" s="39">
        <f>+IF(データ入力表!$D$115="購入者価格",$C54*G54,"")</f>
        <v>0</v>
      </c>
      <c r="O54" s="39">
        <f>+IF(データ入力表!$D$115="購入者価格",$C54*H54,"")</f>
        <v>0</v>
      </c>
      <c r="P54" s="39">
        <f>+IF(データ入力表!$D$115="購入者価格",$C54*I54,"")</f>
        <v>0</v>
      </c>
      <c r="Q54" s="39">
        <f>+IF(データ入力表!$D$115="購入者価格",$C54*J54,"")</f>
        <v>0</v>
      </c>
      <c r="R54" s="39">
        <f t="shared" si="0"/>
        <v>0</v>
      </c>
      <c r="S54" s="39"/>
      <c r="T54" s="39">
        <f>IF(データ入力表!$D$115="購入者価格",C54-R54+S54,データ入力表!E57)</f>
        <v>0</v>
      </c>
    </row>
    <row r="55" spans="1:20">
      <c r="A55" s="254">
        <v>333</v>
      </c>
      <c r="B55" s="255" t="s">
        <v>266</v>
      </c>
      <c r="C55" s="47">
        <f>+IF(データ入力表!$D$115="購入者価格",データ入力表!E58,"")</f>
        <v>0</v>
      </c>
      <c r="D55" s="6">
        <f>マージン!C53</f>
        <v>0.10447272372966333</v>
      </c>
      <c r="E55" s="6">
        <f>マージン!D53</f>
        <v>8.7336030015210124E-6</v>
      </c>
      <c r="F55" s="6">
        <f>マージン!E53</f>
        <v>9.3408613352205187E-3</v>
      </c>
      <c r="G55" s="6">
        <f>マージン!F53</f>
        <v>2.600976143890476E-4</v>
      </c>
      <c r="H55" s="6">
        <f>マージン!G53</f>
        <v>2.9202985036335881E-5</v>
      </c>
      <c r="I55" s="6">
        <f>マージン!H53</f>
        <v>6.2226921385837204E-4</v>
      </c>
      <c r="J55" s="6">
        <f>マージン!I53</f>
        <v>9.5387320282237298E-4</v>
      </c>
      <c r="K55" s="47">
        <f>+IF(データ入力表!$D$115="購入者価格",$C55*D55,"")</f>
        <v>0</v>
      </c>
      <c r="L55" s="47">
        <f>+IF(データ入力表!$D$115="購入者価格",$C55*E55,"")</f>
        <v>0</v>
      </c>
      <c r="M55" s="47">
        <f>+IF(データ入力表!$D$115="購入者価格",$C55*F55,"")</f>
        <v>0</v>
      </c>
      <c r="N55" s="47">
        <f>+IF(データ入力表!$D$115="購入者価格",$C55*G55,"")</f>
        <v>0</v>
      </c>
      <c r="O55" s="47">
        <f>+IF(データ入力表!$D$115="購入者価格",$C55*H55,"")</f>
        <v>0</v>
      </c>
      <c r="P55" s="47">
        <f>+IF(データ入力表!$D$115="購入者価格",$C55*I55,"")</f>
        <v>0</v>
      </c>
      <c r="Q55" s="47">
        <f>+IF(データ入力表!$D$115="購入者価格",$C55*J55,"")</f>
        <v>0</v>
      </c>
      <c r="R55" s="47">
        <f t="shared" si="0"/>
        <v>0</v>
      </c>
      <c r="S55" s="47"/>
      <c r="T55" s="47">
        <f>IF(データ入力表!$D$115="購入者価格",C55-R55+S55,データ入力表!E58)</f>
        <v>0</v>
      </c>
    </row>
    <row r="56" spans="1:20">
      <c r="A56" s="253">
        <v>339</v>
      </c>
      <c r="B56" s="82" t="s">
        <v>267</v>
      </c>
      <c r="C56" s="39">
        <f>+IF(データ入力表!$D$115="購入者価格",データ入力表!E59,"")</f>
        <v>0</v>
      </c>
      <c r="D56" s="3">
        <f>マージン!C54</f>
        <v>0.16865074065797536</v>
      </c>
      <c r="E56" s="3">
        <f>マージン!D54</f>
        <v>1.3411834195142957E-4</v>
      </c>
      <c r="F56" s="3">
        <f>マージン!E54</f>
        <v>5.7223185410537588E-3</v>
      </c>
      <c r="G56" s="3">
        <f>マージン!F54</f>
        <v>2.6477804471213457E-4</v>
      </c>
      <c r="H56" s="3">
        <f>マージン!G54</f>
        <v>7.9932994630078365E-5</v>
      </c>
      <c r="I56" s="3">
        <f>マージン!H54</f>
        <v>6.1948070838310733E-4</v>
      </c>
      <c r="J56" s="3">
        <f>マージン!I54</f>
        <v>7.701236598013319E-4</v>
      </c>
      <c r="K56" s="39">
        <f>+IF(データ入力表!$D$115="購入者価格",$C56*D56,"")</f>
        <v>0</v>
      </c>
      <c r="L56" s="39">
        <f>+IF(データ入力表!$D$115="購入者価格",$C56*E56,"")</f>
        <v>0</v>
      </c>
      <c r="M56" s="39">
        <f>+IF(データ入力表!$D$115="購入者価格",$C56*F56,"")</f>
        <v>0</v>
      </c>
      <c r="N56" s="39">
        <f>+IF(データ入力表!$D$115="購入者価格",$C56*G56,"")</f>
        <v>0</v>
      </c>
      <c r="O56" s="39">
        <f>+IF(データ入力表!$D$115="購入者価格",$C56*H56,"")</f>
        <v>0</v>
      </c>
      <c r="P56" s="39">
        <f>+IF(データ入力表!$D$115="購入者価格",$C56*I56,"")</f>
        <v>0</v>
      </c>
      <c r="Q56" s="39">
        <f>+IF(データ入力表!$D$115="購入者価格",$C56*J56,"")</f>
        <v>0</v>
      </c>
      <c r="R56" s="39">
        <f t="shared" si="0"/>
        <v>0</v>
      </c>
      <c r="S56" s="39"/>
      <c r="T56" s="39">
        <f>IF(データ入力表!$D$115="購入者価格",C56-R56+S56,データ入力表!E59)</f>
        <v>0</v>
      </c>
    </row>
    <row r="57" spans="1:20">
      <c r="A57" s="253">
        <v>341</v>
      </c>
      <c r="B57" s="82" t="s">
        <v>268</v>
      </c>
      <c r="C57" s="39">
        <f>+IF(データ入力表!$D$115="購入者価格",データ入力表!E60,"")</f>
        <v>0</v>
      </c>
      <c r="D57" s="3">
        <f>マージン!C55</f>
        <v>0.19462141717058359</v>
      </c>
      <c r="E57" s="3">
        <f>マージン!D55</f>
        <v>2.0565433466283026E-5</v>
      </c>
      <c r="F57" s="3">
        <f>マージン!E55</f>
        <v>7.0424576655629522E-3</v>
      </c>
      <c r="G57" s="3">
        <f>マージン!F55</f>
        <v>3.0738759595880482E-4</v>
      </c>
      <c r="H57" s="3">
        <f>マージン!G55</f>
        <v>3.8177320636876469E-5</v>
      </c>
      <c r="I57" s="3">
        <f>マージン!H55</f>
        <v>5.1315132122517915E-4</v>
      </c>
      <c r="J57" s="3">
        <f>マージン!I55</f>
        <v>8.8409485784308203E-4</v>
      </c>
      <c r="K57" s="39">
        <f>+IF(データ入力表!$D$115="購入者価格",$C57*D57,"")</f>
        <v>0</v>
      </c>
      <c r="L57" s="39">
        <f>+IF(データ入力表!$D$115="購入者価格",$C57*E57,"")</f>
        <v>0</v>
      </c>
      <c r="M57" s="39">
        <f>+IF(データ入力表!$D$115="購入者価格",$C57*F57,"")</f>
        <v>0</v>
      </c>
      <c r="N57" s="39">
        <f>+IF(データ入力表!$D$115="購入者価格",$C57*G57,"")</f>
        <v>0</v>
      </c>
      <c r="O57" s="39">
        <f>+IF(データ入力表!$D$115="購入者価格",$C57*H57,"")</f>
        <v>0</v>
      </c>
      <c r="P57" s="39">
        <f>+IF(データ入力表!$D$115="購入者価格",$C57*I57,"")</f>
        <v>0</v>
      </c>
      <c r="Q57" s="39">
        <f>+IF(データ入力表!$D$115="購入者価格",$C57*J57,"")</f>
        <v>0</v>
      </c>
      <c r="R57" s="39">
        <f t="shared" si="0"/>
        <v>0</v>
      </c>
      <c r="S57" s="39"/>
      <c r="T57" s="39">
        <f>IF(データ入力表!$D$115="購入者価格",C57-R57+S57,データ入力表!E60)</f>
        <v>0</v>
      </c>
    </row>
    <row r="58" spans="1:20">
      <c r="A58" s="253">
        <v>342</v>
      </c>
      <c r="B58" s="82" t="s">
        <v>269</v>
      </c>
      <c r="C58" s="39">
        <f>+IF(データ入力表!$D$115="購入者価格",データ入力表!E61,"")</f>
        <v>0</v>
      </c>
      <c r="D58" s="3">
        <f>マージン!C56</f>
        <v>0.14987528066678352</v>
      </c>
      <c r="E58" s="3">
        <f>マージン!D56</f>
        <v>1.0300542231579366E-5</v>
      </c>
      <c r="F58" s="3">
        <f>マージン!E56</f>
        <v>4.9278897665400497E-3</v>
      </c>
      <c r="G58" s="3">
        <f>マージン!F56</f>
        <v>2.874954912135455E-4</v>
      </c>
      <c r="H58" s="3">
        <f>マージン!G56</f>
        <v>6.2906882914288268E-5</v>
      </c>
      <c r="I58" s="3">
        <f>マージン!H56</f>
        <v>4.1882740466618243E-4</v>
      </c>
      <c r="J58" s="3">
        <f>マージン!I56</f>
        <v>6.9399903285265977E-4</v>
      </c>
      <c r="K58" s="39">
        <f>+IF(データ入力表!$D$115="購入者価格",$C58*D58,"")</f>
        <v>0</v>
      </c>
      <c r="L58" s="39">
        <f>+IF(データ入力表!$D$115="購入者価格",$C58*E58,"")</f>
        <v>0</v>
      </c>
      <c r="M58" s="39">
        <f>+IF(データ入力表!$D$115="購入者価格",$C58*F58,"")</f>
        <v>0</v>
      </c>
      <c r="N58" s="39">
        <f>+IF(データ入力表!$D$115="購入者価格",$C58*G58,"")</f>
        <v>0</v>
      </c>
      <c r="O58" s="39">
        <f>+IF(データ入力表!$D$115="購入者価格",$C58*H58,"")</f>
        <v>0</v>
      </c>
      <c r="P58" s="39">
        <f>+IF(データ入力表!$D$115="購入者価格",$C58*I58,"")</f>
        <v>0</v>
      </c>
      <c r="Q58" s="39">
        <f>+IF(データ入力表!$D$115="購入者価格",$C58*J58,"")</f>
        <v>0</v>
      </c>
      <c r="R58" s="39">
        <f t="shared" si="0"/>
        <v>0</v>
      </c>
      <c r="S58" s="39"/>
      <c r="T58" s="39">
        <f>IF(データ入力表!$D$115="購入者価格",C58-R58+S58,データ入力表!E61)</f>
        <v>0</v>
      </c>
    </row>
    <row r="59" spans="1:20">
      <c r="A59" s="253">
        <v>351</v>
      </c>
      <c r="B59" s="82" t="s">
        <v>270</v>
      </c>
      <c r="C59" s="39">
        <f>+IF(データ入力表!$D$115="購入者価格",データ入力表!E62,"")</f>
        <v>0</v>
      </c>
      <c r="D59" s="3">
        <f>マージン!C57</f>
        <v>8.4549673490673549E-2</v>
      </c>
      <c r="E59" s="3">
        <f>マージン!D57</f>
        <v>6.0385349485258352E-5</v>
      </c>
      <c r="F59" s="3">
        <f>マージン!E57</f>
        <v>1.2270376763141584E-2</v>
      </c>
      <c r="G59" s="3">
        <f>マージン!F57</f>
        <v>2.4857377144171557E-3</v>
      </c>
      <c r="H59" s="3">
        <f>マージン!G57</f>
        <v>3.350254341898021E-5</v>
      </c>
      <c r="I59" s="3">
        <f>マージン!H57</f>
        <v>1.0097469925848407E-3</v>
      </c>
      <c r="J59" s="3">
        <f>マージン!I57</f>
        <v>1.0896930513828579E-3</v>
      </c>
      <c r="K59" s="39">
        <f>+IF(データ入力表!$D$115="購入者価格",$C59*D59,"")</f>
        <v>0</v>
      </c>
      <c r="L59" s="39">
        <f>+IF(データ入力表!$D$115="購入者価格",$C59*E59,"")</f>
        <v>0</v>
      </c>
      <c r="M59" s="39">
        <f>+IF(データ入力表!$D$115="購入者価格",$C59*F59,"")</f>
        <v>0</v>
      </c>
      <c r="N59" s="39">
        <f>+IF(データ入力表!$D$115="購入者価格",$C59*G59,"")</f>
        <v>0</v>
      </c>
      <c r="O59" s="39">
        <f>+IF(データ入力表!$D$115="購入者価格",$C59*H59,"")</f>
        <v>0</v>
      </c>
      <c r="P59" s="39">
        <f>+IF(データ入力表!$D$115="購入者価格",$C59*I59,"")</f>
        <v>0</v>
      </c>
      <c r="Q59" s="39">
        <f>+IF(データ入力表!$D$115="購入者価格",$C59*J59,"")</f>
        <v>0</v>
      </c>
      <c r="R59" s="39">
        <f t="shared" si="0"/>
        <v>0</v>
      </c>
      <c r="S59" s="39"/>
      <c r="T59" s="39">
        <f>IF(データ入力表!$D$115="購入者価格",C59-R59+S59,データ入力表!E62)</f>
        <v>0</v>
      </c>
    </row>
    <row r="60" spans="1:20">
      <c r="A60" s="254">
        <v>354</v>
      </c>
      <c r="B60" s="255" t="s">
        <v>271</v>
      </c>
      <c r="C60" s="47">
        <f>+IF(データ入力表!$D$115="購入者価格",データ入力表!E63,"")</f>
        <v>0</v>
      </c>
      <c r="D60" s="6">
        <f>マージン!C58</f>
        <v>7.4733369826751314E-2</v>
      </c>
      <c r="E60" s="6">
        <f>マージン!D58</f>
        <v>8.6204924356836662E-6</v>
      </c>
      <c r="F60" s="6">
        <f>マージン!E58</f>
        <v>2.8460887333810999E-3</v>
      </c>
      <c r="G60" s="6">
        <f>マージン!F58</f>
        <v>8.8194268765071359E-5</v>
      </c>
      <c r="H60" s="6">
        <f>マージン!G58</f>
        <v>0</v>
      </c>
      <c r="I60" s="6">
        <f>マージン!H58</f>
        <v>1.8235657075484679E-4</v>
      </c>
      <c r="J60" s="6">
        <f>マージン!I58</f>
        <v>2.9276518541187222E-4</v>
      </c>
      <c r="K60" s="47">
        <f>+IF(データ入力表!$D$115="購入者価格",$C60*D60,"")</f>
        <v>0</v>
      </c>
      <c r="L60" s="47">
        <f>+IF(データ入力表!$D$115="購入者価格",$C60*E60,"")</f>
        <v>0</v>
      </c>
      <c r="M60" s="47">
        <f>+IF(データ入力表!$D$115="購入者価格",$C60*F60,"")</f>
        <v>0</v>
      </c>
      <c r="N60" s="47">
        <f>+IF(データ入力表!$D$115="購入者価格",$C60*G60,"")</f>
        <v>0</v>
      </c>
      <c r="O60" s="47">
        <f>+IF(データ入力表!$D$115="購入者価格",$C60*H60,"")</f>
        <v>0</v>
      </c>
      <c r="P60" s="47">
        <f>+IF(データ入力表!$D$115="購入者価格",$C60*I60,"")</f>
        <v>0</v>
      </c>
      <c r="Q60" s="47">
        <f>+IF(データ入力表!$D$115="購入者価格",$C60*J60,"")</f>
        <v>0</v>
      </c>
      <c r="R60" s="47">
        <f t="shared" si="0"/>
        <v>0</v>
      </c>
      <c r="S60" s="47"/>
      <c r="T60" s="47">
        <f>IF(データ入力表!$D$115="購入者価格",C60-R60+S60,データ入力表!E63)</f>
        <v>0</v>
      </c>
    </row>
    <row r="61" spans="1:20">
      <c r="A61" s="253">
        <v>359</v>
      </c>
      <c r="B61" s="82" t="s">
        <v>272</v>
      </c>
      <c r="C61" s="39">
        <f>+IF(データ入力表!$D$115="購入者価格",データ入力表!E64,"")</f>
        <v>0</v>
      </c>
      <c r="D61" s="3">
        <f>マージン!C59</f>
        <v>0.10933287481096553</v>
      </c>
      <c r="E61" s="3">
        <f>マージン!D59</f>
        <v>3.3775085128566835E-5</v>
      </c>
      <c r="F61" s="3">
        <f>マージン!E59</f>
        <v>8.8808004139568006E-3</v>
      </c>
      <c r="G61" s="3">
        <f>マージン!F59</f>
        <v>5.6014004817116691E-4</v>
      </c>
      <c r="H61" s="3">
        <f>マージン!G59</f>
        <v>6.7111532787931505E-5</v>
      </c>
      <c r="I61" s="3">
        <f>マージン!H59</f>
        <v>7.4670718507182179E-4</v>
      </c>
      <c r="J61" s="3">
        <f>マージン!I59</f>
        <v>8.546120024955548E-4</v>
      </c>
      <c r="K61" s="39">
        <f>+IF(データ入力表!$D$115="購入者価格",$C61*D61,"")</f>
        <v>0</v>
      </c>
      <c r="L61" s="39">
        <f>+IF(データ入力表!$D$115="購入者価格",$C61*E61,"")</f>
        <v>0</v>
      </c>
      <c r="M61" s="39">
        <f>+IF(データ入力表!$D$115="購入者価格",$C61*F61,"")</f>
        <v>0</v>
      </c>
      <c r="N61" s="39">
        <f>+IF(データ入力表!$D$115="購入者価格",$C61*G61,"")</f>
        <v>0</v>
      </c>
      <c r="O61" s="39">
        <f>+IF(データ入力表!$D$115="購入者価格",$C61*H61,"")</f>
        <v>0</v>
      </c>
      <c r="P61" s="39">
        <f>+IF(データ入力表!$D$115="購入者価格",$C61*I61,"")</f>
        <v>0</v>
      </c>
      <c r="Q61" s="39">
        <f>+IF(データ入力表!$D$115="購入者価格",$C61*J61,"")</f>
        <v>0</v>
      </c>
      <c r="R61" s="39">
        <f t="shared" si="0"/>
        <v>0</v>
      </c>
      <c r="S61" s="39"/>
      <c r="T61" s="39">
        <f>IF(データ入力表!$D$115="購入者価格",C61-R61+S61,データ入力表!E64)</f>
        <v>0</v>
      </c>
    </row>
    <row r="62" spans="1:20">
      <c r="A62" s="253">
        <v>391</v>
      </c>
      <c r="B62" s="82" t="s">
        <v>2</v>
      </c>
      <c r="C62" s="39">
        <f>+IF(データ入力表!$D$115="購入者価格",データ入力表!E65,"")</f>
        <v>0</v>
      </c>
      <c r="D62" s="3">
        <f>マージン!C60</f>
        <v>0.44879532330239424</v>
      </c>
      <c r="E62" s="3">
        <f>マージン!D60</f>
        <v>8.7675986868814956E-5</v>
      </c>
      <c r="F62" s="3">
        <f>マージン!E60</f>
        <v>3.8277262740141503E-2</v>
      </c>
      <c r="G62" s="3">
        <f>マージン!F60</f>
        <v>6.7687589468377733E-4</v>
      </c>
      <c r="H62" s="3">
        <f>マージン!G60</f>
        <v>1.3725826909807582E-4</v>
      </c>
      <c r="I62" s="3">
        <f>マージン!H60</f>
        <v>2.5777603942257893E-3</v>
      </c>
      <c r="J62" s="3">
        <f>マージン!I60</f>
        <v>1.382430043200507E-3</v>
      </c>
      <c r="K62" s="39">
        <f>+IF(データ入力表!$D$115="購入者価格",$C62*D62,"")</f>
        <v>0</v>
      </c>
      <c r="L62" s="39">
        <f>+IF(データ入力表!$D$115="購入者価格",$C62*E62,"")</f>
        <v>0</v>
      </c>
      <c r="M62" s="39">
        <f>+IF(データ入力表!$D$115="購入者価格",$C62*F62,"")</f>
        <v>0</v>
      </c>
      <c r="N62" s="39">
        <f>+IF(データ入力表!$D$115="購入者価格",$C62*G62,"")</f>
        <v>0</v>
      </c>
      <c r="O62" s="39">
        <f>+IF(データ入力表!$D$115="購入者価格",$C62*H62,"")</f>
        <v>0</v>
      </c>
      <c r="P62" s="39">
        <f>+IF(データ入力表!$D$115="購入者価格",$C62*I62,"")</f>
        <v>0</v>
      </c>
      <c r="Q62" s="39">
        <f>+IF(データ入力表!$D$115="購入者価格",$C62*J62,"")</f>
        <v>0</v>
      </c>
      <c r="R62" s="39">
        <f t="shared" si="0"/>
        <v>0</v>
      </c>
      <c r="S62" s="39"/>
      <c r="T62" s="39">
        <f>IF(データ入力表!$D$115="購入者価格",C62-R62+S62,データ入力表!E65)</f>
        <v>0</v>
      </c>
    </row>
    <row r="63" spans="1:20">
      <c r="A63" s="253">
        <v>392</v>
      </c>
      <c r="B63" s="82" t="s">
        <v>273</v>
      </c>
      <c r="C63" s="39">
        <f>+IF(データ入力表!$D$115="購入者価格",データ入力表!E66,"")</f>
        <v>0</v>
      </c>
      <c r="D63" s="3">
        <f>マージン!C61</f>
        <v>0</v>
      </c>
      <c r="E63" s="3">
        <f>マージン!D61</f>
        <v>0</v>
      </c>
      <c r="F63" s="3">
        <f>マージン!E61</f>
        <v>0</v>
      </c>
      <c r="G63" s="3">
        <f>マージン!F61</f>
        <v>0</v>
      </c>
      <c r="H63" s="3">
        <f>マージン!G61</f>
        <v>0</v>
      </c>
      <c r="I63" s="3">
        <f>マージン!H61</f>
        <v>0</v>
      </c>
      <c r="J63" s="3">
        <f>マージン!I61</f>
        <v>0</v>
      </c>
      <c r="K63" s="39">
        <f>+IF(データ入力表!$D$115="購入者価格",$C63*D63,"")</f>
        <v>0</v>
      </c>
      <c r="L63" s="39">
        <f>+IF(データ入力表!$D$115="購入者価格",$C63*E63,"")</f>
        <v>0</v>
      </c>
      <c r="M63" s="39">
        <f>+IF(データ入力表!$D$115="購入者価格",$C63*F63,"")</f>
        <v>0</v>
      </c>
      <c r="N63" s="39">
        <f>+IF(データ入力表!$D$115="購入者価格",$C63*G63,"")</f>
        <v>0</v>
      </c>
      <c r="O63" s="39">
        <f>+IF(データ入力表!$D$115="購入者価格",$C63*H63,"")</f>
        <v>0</v>
      </c>
      <c r="P63" s="39">
        <f>+IF(データ入力表!$D$115="購入者価格",$C63*I63,"")</f>
        <v>0</v>
      </c>
      <c r="Q63" s="39">
        <f>+IF(データ入力表!$D$115="購入者価格",$C63*J63,"")</f>
        <v>0</v>
      </c>
      <c r="R63" s="39">
        <f t="shared" si="0"/>
        <v>0</v>
      </c>
      <c r="S63" s="39"/>
      <c r="T63" s="39">
        <f>IF(データ入力表!$D$115="購入者価格",C63-R63+S63,データ入力表!E66)</f>
        <v>0</v>
      </c>
    </row>
    <row r="64" spans="1:20">
      <c r="A64" s="253">
        <v>411</v>
      </c>
      <c r="B64" s="82" t="s">
        <v>274</v>
      </c>
      <c r="C64" s="39">
        <f>+IF(データ入力表!$D$115="購入者価格",データ入力表!E67,"")</f>
        <v>0</v>
      </c>
      <c r="D64" s="3">
        <f>マージン!C62</f>
        <v>0</v>
      </c>
      <c r="E64" s="3">
        <f>マージン!D62</f>
        <v>0</v>
      </c>
      <c r="F64" s="3">
        <f>マージン!E62</f>
        <v>0</v>
      </c>
      <c r="G64" s="3">
        <f>マージン!F62</f>
        <v>0</v>
      </c>
      <c r="H64" s="3">
        <f>マージン!G62</f>
        <v>0</v>
      </c>
      <c r="I64" s="3">
        <f>マージン!H62</f>
        <v>0</v>
      </c>
      <c r="J64" s="3">
        <f>マージン!I62</f>
        <v>0</v>
      </c>
      <c r="K64" s="39">
        <f>+IF(データ入力表!$D$115="購入者価格",$C64*D64,"")</f>
        <v>0</v>
      </c>
      <c r="L64" s="39">
        <f>+IF(データ入力表!$D$115="購入者価格",$C64*E64,"")</f>
        <v>0</v>
      </c>
      <c r="M64" s="39">
        <f>+IF(データ入力表!$D$115="購入者価格",$C64*F64,"")</f>
        <v>0</v>
      </c>
      <c r="N64" s="39">
        <f>+IF(データ入力表!$D$115="購入者価格",$C64*G64,"")</f>
        <v>0</v>
      </c>
      <c r="O64" s="39">
        <f>+IF(データ入力表!$D$115="購入者価格",$C64*H64,"")</f>
        <v>0</v>
      </c>
      <c r="P64" s="39">
        <f>+IF(データ入力表!$D$115="購入者価格",$C64*I64,"")</f>
        <v>0</v>
      </c>
      <c r="Q64" s="39">
        <f>+IF(データ入力表!$D$115="購入者価格",$C64*J64,"")</f>
        <v>0</v>
      </c>
      <c r="R64" s="39">
        <f t="shared" si="0"/>
        <v>0</v>
      </c>
      <c r="S64" s="39"/>
      <c r="T64" s="39">
        <f>IF(データ入力表!$D$115="購入者価格",C64-R64+S64,データ入力表!E67)</f>
        <v>0</v>
      </c>
    </row>
    <row r="65" spans="1:20">
      <c r="A65" s="254">
        <v>412</v>
      </c>
      <c r="B65" s="255" t="s">
        <v>275</v>
      </c>
      <c r="C65" s="47">
        <f>+IF(データ入力表!$D$115="購入者価格",データ入力表!E68,"")</f>
        <v>0</v>
      </c>
      <c r="D65" s="6">
        <f>マージン!C63</f>
        <v>0</v>
      </c>
      <c r="E65" s="6">
        <f>マージン!D63</f>
        <v>0</v>
      </c>
      <c r="F65" s="6">
        <f>マージン!E63</f>
        <v>0</v>
      </c>
      <c r="G65" s="6">
        <f>マージン!F63</f>
        <v>0</v>
      </c>
      <c r="H65" s="6">
        <f>マージン!G63</f>
        <v>0</v>
      </c>
      <c r="I65" s="6">
        <f>マージン!H63</f>
        <v>0</v>
      </c>
      <c r="J65" s="6">
        <f>マージン!I63</f>
        <v>0</v>
      </c>
      <c r="K65" s="47">
        <f>+IF(データ入力表!$D$115="購入者価格",$C65*D65,"")</f>
        <v>0</v>
      </c>
      <c r="L65" s="47">
        <f>+IF(データ入力表!$D$115="購入者価格",$C65*E65,"")</f>
        <v>0</v>
      </c>
      <c r="M65" s="47">
        <f>+IF(データ入力表!$D$115="購入者価格",$C65*F65,"")</f>
        <v>0</v>
      </c>
      <c r="N65" s="47">
        <f>+IF(データ入力表!$D$115="購入者価格",$C65*G65,"")</f>
        <v>0</v>
      </c>
      <c r="O65" s="47">
        <f>+IF(データ入力表!$D$115="購入者価格",$C65*H65,"")</f>
        <v>0</v>
      </c>
      <c r="P65" s="47">
        <f>+IF(データ入力表!$D$115="購入者価格",$C65*I65,"")</f>
        <v>0</v>
      </c>
      <c r="Q65" s="47">
        <f>+IF(データ入力表!$D$115="購入者価格",$C65*J65,"")</f>
        <v>0</v>
      </c>
      <c r="R65" s="47">
        <f>SUM(K65:Q65)</f>
        <v>0</v>
      </c>
      <c r="S65" s="47"/>
      <c r="T65" s="47">
        <f>IF(データ入力表!$D$115="購入者価格",C65-R65+S65,データ入力表!E68)</f>
        <v>0</v>
      </c>
    </row>
    <row r="66" spans="1:20">
      <c r="A66" s="253">
        <v>413</v>
      </c>
      <c r="B66" s="82" t="s">
        <v>276</v>
      </c>
      <c r="C66" s="39">
        <f>+IF(データ入力表!$D$115="購入者価格",データ入力表!E69,"")</f>
        <v>0</v>
      </c>
      <c r="D66" s="3">
        <f>マージン!C64</f>
        <v>0</v>
      </c>
      <c r="E66" s="3">
        <f>マージン!D64</f>
        <v>0</v>
      </c>
      <c r="F66" s="3">
        <f>マージン!E64</f>
        <v>0</v>
      </c>
      <c r="G66" s="3">
        <f>マージン!F64</f>
        <v>0</v>
      </c>
      <c r="H66" s="3">
        <f>マージン!G64</f>
        <v>0</v>
      </c>
      <c r="I66" s="3">
        <f>マージン!H64</f>
        <v>0</v>
      </c>
      <c r="J66" s="3">
        <f>マージン!I64</f>
        <v>0</v>
      </c>
      <c r="K66" s="39">
        <f>+IF(データ入力表!$D$115="購入者価格",$C66*D66,"")</f>
        <v>0</v>
      </c>
      <c r="L66" s="39">
        <f>+IF(データ入力表!$D$115="購入者価格",$C66*E66,"")</f>
        <v>0</v>
      </c>
      <c r="M66" s="39">
        <f>+IF(データ入力表!$D$115="購入者価格",$C66*F66,"")</f>
        <v>0</v>
      </c>
      <c r="N66" s="39">
        <f>+IF(データ入力表!$D$115="購入者価格",$C66*G66,"")</f>
        <v>0</v>
      </c>
      <c r="O66" s="39">
        <f>+IF(データ入力表!$D$115="購入者価格",$C66*H66,"")</f>
        <v>0</v>
      </c>
      <c r="P66" s="39">
        <f>+IF(データ入力表!$D$115="購入者価格",$C66*I66,"")</f>
        <v>0</v>
      </c>
      <c r="Q66" s="39">
        <f>+IF(データ入力表!$D$115="購入者価格",$C66*J66,"")</f>
        <v>0</v>
      </c>
      <c r="R66" s="39">
        <f t="shared" si="0"/>
        <v>0</v>
      </c>
      <c r="S66" s="39"/>
      <c r="T66" s="39">
        <f>IF(データ入力表!$D$115="購入者価格",C66-R66+S66,データ入力表!E69)</f>
        <v>0</v>
      </c>
    </row>
    <row r="67" spans="1:20">
      <c r="A67" s="253">
        <v>419</v>
      </c>
      <c r="B67" s="82" t="s">
        <v>277</v>
      </c>
      <c r="C67" s="39">
        <f>+IF(データ入力表!$D$115="購入者価格",データ入力表!E70,"")</f>
        <v>0</v>
      </c>
      <c r="D67" s="3">
        <f>マージン!C65</f>
        <v>0</v>
      </c>
      <c r="E67" s="3">
        <f>マージン!D65</f>
        <v>0</v>
      </c>
      <c r="F67" s="3">
        <f>マージン!E65</f>
        <v>0</v>
      </c>
      <c r="G67" s="3">
        <f>マージン!F65</f>
        <v>0</v>
      </c>
      <c r="H67" s="3">
        <f>マージン!G65</f>
        <v>0</v>
      </c>
      <c r="I67" s="3">
        <f>マージン!H65</f>
        <v>0</v>
      </c>
      <c r="J67" s="3">
        <f>マージン!I65</f>
        <v>0</v>
      </c>
      <c r="K67" s="39">
        <f>+IF(データ入力表!$D$115="購入者価格",$C67*D67,"")</f>
        <v>0</v>
      </c>
      <c r="L67" s="39">
        <f>+IF(データ入力表!$D$115="購入者価格",$C67*E67,"")</f>
        <v>0</v>
      </c>
      <c r="M67" s="39">
        <f>+IF(データ入力表!$D$115="購入者価格",$C67*F67,"")</f>
        <v>0</v>
      </c>
      <c r="N67" s="39">
        <f>+IF(データ入力表!$D$115="購入者価格",$C67*G67,"")</f>
        <v>0</v>
      </c>
      <c r="O67" s="39">
        <f>+IF(データ入力表!$D$115="購入者価格",$C67*H67,"")</f>
        <v>0</v>
      </c>
      <c r="P67" s="39">
        <f>+IF(データ入力表!$D$115="購入者価格",$C67*I67,"")</f>
        <v>0</v>
      </c>
      <c r="Q67" s="39">
        <f>+IF(データ入力表!$D$115="購入者価格",$C67*J67,"")</f>
        <v>0</v>
      </c>
      <c r="R67" s="39">
        <f t="shared" si="0"/>
        <v>0</v>
      </c>
      <c r="S67" s="39"/>
      <c r="T67" s="39">
        <f>IF(データ入力表!$D$115="購入者価格",C67-R67+S67,データ入力表!E70)</f>
        <v>0</v>
      </c>
    </row>
    <row r="68" spans="1:20">
      <c r="A68" s="253">
        <v>461</v>
      </c>
      <c r="B68" s="82" t="s">
        <v>278</v>
      </c>
      <c r="C68" s="39">
        <f>+IF(データ入力表!$D$115="購入者価格",データ入力表!E71,"")</f>
        <v>0</v>
      </c>
      <c r="D68" s="3">
        <f>マージン!C66</f>
        <v>0</v>
      </c>
      <c r="E68" s="3">
        <f>マージン!D66</f>
        <v>0</v>
      </c>
      <c r="F68" s="3">
        <f>マージン!E66</f>
        <v>0</v>
      </c>
      <c r="G68" s="3">
        <f>マージン!F66</f>
        <v>0</v>
      </c>
      <c r="H68" s="3">
        <f>マージン!G66</f>
        <v>0</v>
      </c>
      <c r="I68" s="3">
        <f>マージン!H66</f>
        <v>0</v>
      </c>
      <c r="J68" s="3">
        <f>マージン!I66</f>
        <v>0</v>
      </c>
      <c r="K68" s="39">
        <f>+IF(データ入力表!$D$115="購入者価格",$C68*D68,"")</f>
        <v>0</v>
      </c>
      <c r="L68" s="39">
        <f>+IF(データ入力表!$D$115="購入者価格",$C68*E68,"")</f>
        <v>0</v>
      </c>
      <c r="M68" s="39">
        <f>+IF(データ入力表!$D$115="購入者価格",$C68*F68,"")</f>
        <v>0</v>
      </c>
      <c r="N68" s="39">
        <f>+IF(データ入力表!$D$115="購入者価格",$C68*G68,"")</f>
        <v>0</v>
      </c>
      <c r="O68" s="39">
        <f>+IF(データ入力表!$D$115="購入者価格",$C68*H68,"")</f>
        <v>0</v>
      </c>
      <c r="P68" s="39">
        <f>+IF(データ入力表!$D$115="購入者価格",$C68*I68,"")</f>
        <v>0</v>
      </c>
      <c r="Q68" s="39">
        <f>+IF(データ入力表!$D$115="購入者価格",$C68*J68,"")</f>
        <v>0</v>
      </c>
      <c r="R68" s="39">
        <f t="shared" si="0"/>
        <v>0</v>
      </c>
      <c r="S68" s="39"/>
      <c r="T68" s="39">
        <f>IF(データ入力表!$D$115="購入者価格",C68-R68+S68,データ入力表!E71)</f>
        <v>0</v>
      </c>
    </row>
    <row r="69" spans="1:20">
      <c r="A69" s="253">
        <v>462</v>
      </c>
      <c r="B69" s="82" t="s">
        <v>279</v>
      </c>
      <c r="C69" s="39">
        <f>+IF(データ入力表!$D$115="購入者価格",データ入力表!E72,"")</f>
        <v>0</v>
      </c>
      <c r="D69" s="3">
        <f>マージン!C67</f>
        <v>0</v>
      </c>
      <c r="E69" s="3">
        <f>マージン!D67</f>
        <v>0</v>
      </c>
      <c r="F69" s="3">
        <f>マージン!E67</f>
        <v>0</v>
      </c>
      <c r="G69" s="3">
        <f>マージン!F67</f>
        <v>0</v>
      </c>
      <c r="H69" s="3">
        <f>マージン!G67</f>
        <v>0</v>
      </c>
      <c r="I69" s="3">
        <f>マージン!H67</f>
        <v>0</v>
      </c>
      <c r="J69" s="3">
        <f>マージン!I67</f>
        <v>0</v>
      </c>
      <c r="K69" s="39">
        <f>+IF(データ入力表!$D$115="購入者価格",$C69*D69,"")</f>
        <v>0</v>
      </c>
      <c r="L69" s="39">
        <f>+IF(データ入力表!$D$115="購入者価格",$C69*E69,"")</f>
        <v>0</v>
      </c>
      <c r="M69" s="39">
        <f>+IF(データ入力表!$D$115="購入者価格",$C69*F69,"")</f>
        <v>0</v>
      </c>
      <c r="N69" s="39">
        <f>+IF(データ入力表!$D$115="購入者価格",$C69*G69,"")</f>
        <v>0</v>
      </c>
      <c r="O69" s="39">
        <f>+IF(データ入力表!$D$115="購入者価格",$C69*H69,"")</f>
        <v>0</v>
      </c>
      <c r="P69" s="39">
        <f>+IF(データ入力表!$D$115="購入者価格",$C69*I69,"")</f>
        <v>0</v>
      </c>
      <c r="Q69" s="39">
        <f>+IF(データ入力表!$D$115="購入者価格",$C69*J69,"")</f>
        <v>0</v>
      </c>
      <c r="R69" s="39">
        <f t="shared" si="0"/>
        <v>0</v>
      </c>
      <c r="S69" s="39"/>
      <c r="T69" s="39">
        <f>IF(データ入力表!$D$115="購入者価格",C69-R69+S69,データ入力表!E72)</f>
        <v>0</v>
      </c>
    </row>
    <row r="70" spans="1:20">
      <c r="A70" s="254">
        <v>471</v>
      </c>
      <c r="B70" s="255" t="s">
        <v>204</v>
      </c>
      <c r="C70" s="47">
        <f>+IF(データ入力表!$D$115="購入者価格",データ入力表!E73,"")</f>
        <v>0</v>
      </c>
      <c r="D70" s="6">
        <f>マージン!C68</f>
        <v>0</v>
      </c>
      <c r="E70" s="6">
        <f>マージン!D68</f>
        <v>0</v>
      </c>
      <c r="F70" s="6">
        <f>マージン!E68</f>
        <v>0</v>
      </c>
      <c r="G70" s="6">
        <f>マージン!F68</f>
        <v>0</v>
      </c>
      <c r="H70" s="6">
        <f>マージン!G68</f>
        <v>0</v>
      </c>
      <c r="I70" s="6">
        <f>マージン!H68</f>
        <v>0</v>
      </c>
      <c r="J70" s="6">
        <f>マージン!I68</f>
        <v>0</v>
      </c>
      <c r="K70" s="47">
        <f>+IF(データ入力表!$D$115="購入者価格",$C70*D70,"")</f>
        <v>0</v>
      </c>
      <c r="L70" s="47">
        <f>+IF(データ入力表!$D$115="購入者価格",$C70*E70,"")</f>
        <v>0</v>
      </c>
      <c r="M70" s="47">
        <f>+IF(データ入力表!$D$115="購入者価格",$C70*F70,"")</f>
        <v>0</v>
      </c>
      <c r="N70" s="47">
        <f>+IF(データ入力表!$D$115="購入者価格",$C70*G70,"")</f>
        <v>0</v>
      </c>
      <c r="O70" s="47">
        <f>+IF(データ入力表!$D$115="購入者価格",$C70*H70,"")</f>
        <v>0</v>
      </c>
      <c r="P70" s="47">
        <f>+IF(データ入力表!$D$115="購入者価格",$C70*I70,"")</f>
        <v>0</v>
      </c>
      <c r="Q70" s="47">
        <f>+IF(データ入力表!$D$115="購入者価格",$C70*J70,"")</f>
        <v>0</v>
      </c>
      <c r="R70" s="47">
        <f t="shared" si="0"/>
        <v>0</v>
      </c>
      <c r="S70" s="47"/>
      <c r="T70" s="47">
        <f>IF(データ入力表!$D$115="購入者価格",C70-R70+S70,データ入力表!E73)</f>
        <v>0</v>
      </c>
    </row>
    <row r="71" spans="1:20">
      <c r="A71" s="253">
        <v>481</v>
      </c>
      <c r="B71" s="82" t="s">
        <v>205</v>
      </c>
      <c r="C71" s="39">
        <f>+IF(データ入力表!$D$115="購入者価格",データ入力表!E74,"")</f>
        <v>0</v>
      </c>
      <c r="D71" s="3">
        <f>マージン!C69</f>
        <v>0</v>
      </c>
      <c r="E71" s="3">
        <f>マージン!D69</f>
        <v>0</v>
      </c>
      <c r="F71" s="3">
        <f>マージン!E69</f>
        <v>0</v>
      </c>
      <c r="G71" s="3">
        <f>マージン!F69</f>
        <v>0</v>
      </c>
      <c r="H71" s="3">
        <f>マージン!G69</f>
        <v>0</v>
      </c>
      <c r="I71" s="3">
        <f>マージン!H69</f>
        <v>0</v>
      </c>
      <c r="J71" s="3">
        <f>マージン!I69</f>
        <v>0</v>
      </c>
      <c r="K71" s="39">
        <f>+IF(データ入力表!$D$115="購入者価格",$C71*D71,"")</f>
        <v>0</v>
      </c>
      <c r="L71" s="39">
        <f>+IF(データ入力表!$D$115="購入者価格",$C71*E71,"")</f>
        <v>0</v>
      </c>
      <c r="M71" s="39">
        <f>+IF(データ入力表!$D$115="購入者価格",$C71*F71,"")</f>
        <v>0</v>
      </c>
      <c r="N71" s="39">
        <f>+IF(データ入力表!$D$115="購入者価格",$C71*G71,"")</f>
        <v>0</v>
      </c>
      <c r="O71" s="39">
        <f>+IF(データ入力表!$D$115="購入者価格",$C71*H71,"")</f>
        <v>0</v>
      </c>
      <c r="P71" s="39">
        <f>+IF(データ入力表!$D$115="購入者価格",$C71*I71,"")</f>
        <v>0</v>
      </c>
      <c r="Q71" s="39">
        <f>+IF(データ入力表!$D$115="購入者価格",$C71*J71,"")</f>
        <v>0</v>
      </c>
      <c r="R71" s="39">
        <f t="shared" ref="R71:R109" si="1">SUM(K71:Q71)</f>
        <v>0</v>
      </c>
      <c r="S71" s="39"/>
      <c r="T71" s="39">
        <f>IF(データ入力表!$D$115="購入者価格",C71-R71+S71,データ入力表!E74)</f>
        <v>0</v>
      </c>
    </row>
    <row r="72" spans="1:20">
      <c r="A72" s="253">
        <v>511</v>
      </c>
      <c r="B72" s="82" t="s">
        <v>3</v>
      </c>
      <c r="C72" s="39">
        <f>+IF(データ入力表!$D$115="購入者価格",データ入力表!E75,"")</f>
        <v>0</v>
      </c>
      <c r="D72" s="258">
        <f>マージン!C70</f>
        <v>-173.03459102907175</v>
      </c>
      <c r="E72" s="258">
        <f>マージン!D70</f>
        <v>0</v>
      </c>
      <c r="F72" s="258">
        <f>マージン!E70</f>
        <v>0</v>
      </c>
      <c r="G72" s="258">
        <f>マージン!F70</f>
        <v>0</v>
      </c>
      <c r="H72" s="258">
        <f>マージン!G70</f>
        <v>0</v>
      </c>
      <c r="I72" s="258">
        <f>マージン!H70</f>
        <v>0</v>
      </c>
      <c r="J72" s="258">
        <f>マージン!I70</f>
        <v>0</v>
      </c>
      <c r="K72" s="267">
        <f>+IF(データ入力表!$D$115="購入者価格",0,"")</f>
        <v>0</v>
      </c>
      <c r="L72" s="39">
        <f>+IF(データ入力表!$D$115="購入者価格",$C72*E72,"")</f>
        <v>0</v>
      </c>
      <c r="M72" s="39">
        <f>+IF(データ入力表!$D$115="購入者価格",$C72*F72,"")</f>
        <v>0</v>
      </c>
      <c r="N72" s="39">
        <f>+IF(データ入力表!$D$115="購入者価格",$C72*G72,"")</f>
        <v>0</v>
      </c>
      <c r="O72" s="39">
        <f>+IF(データ入力表!$D$115="購入者価格",$C72*H72,"")</f>
        <v>0</v>
      </c>
      <c r="P72" s="39">
        <f>+IF(データ入力表!$D$115="購入者価格",$C72*I72,"")</f>
        <v>0</v>
      </c>
      <c r="Q72" s="39">
        <f>+IF(データ入力表!$D$115="購入者価格",$C72*J72,"")</f>
        <v>0</v>
      </c>
      <c r="R72" s="39">
        <f t="shared" si="1"/>
        <v>0</v>
      </c>
      <c r="S72" s="356">
        <f>K110</f>
        <v>0</v>
      </c>
      <c r="T72" s="39">
        <f>IF(データ入力表!$D$115="購入者価格",C72-R72+S72,データ入力表!E75)</f>
        <v>0</v>
      </c>
    </row>
    <row r="73" spans="1:20">
      <c r="A73" s="253">
        <v>531</v>
      </c>
      <c r="B73" s="82" t="s">
        <v>4</v>
      </c>
      <c r="C73" s="39">
        <f>+IF(データ入力表!$D$115="購入者価格",データ入力表!E76,"")</f>
        <v>0</v>
      </c>
      <c r="D73" s="3">
        <f>マージン!C71</f>
        <v>0</v>
      </c>
      <c r="E73" s="3">
        <f>マージン!D71</f>
        <v>0</v>
      </c>
      <c r="F73" s="3">
        <f>マージン!E71</f>
        <v>0</v>
      </c>
      <c r="G73" s="3">
        <f>マージン!F71</f>
        <v>0</v>
      </c>
      <c r="H73" s="3">
        <f>マージン!G71</f>
        <v>0</v>
      </c>
      <c r="I73" s="3">
        <f>マージン!H71</f>
        <v>0</v>
      </c>
      <c r="J73" s="3">
        <f>マージン!I71</f>
        <v>0</v>
      </c>
      <c r="K73" s="39">
        <f>+IF(データ入力表!$D$115="購入者価格",$C73*D73,"")</f>
        <v>0</v>
      </c>
      <c r="L73" s="39">
        <f>+IF(データ入力表!$D$115="購入者価格",$C73*E73,"")</f>
        <v>0</v>
      </c>
      <c r="M73" s="39">
        <f>+IF(データ入力表!$D$115="購入者価格",$C73*F73,"")</f>
        <v>0</v>
      </c>
      <c r="N73" s="39">
        <f>+IF(データ入力表!$D$115="購入者価格",$C73*G73,"")</f>
        <v>0</v>
      </c>
      <c r="O73" s="39">
        <f>+IF(データ入力表!$D$115="購入者価格",$C73*H73,"")</f>
        <v>0</v>
      </c>
      <c r="P73" s="39">
        <f>+IF(データ入力表!$D$115="購入者価格",$C73*I73,"")</f>
        <v>0</v>
      </c>
      <c r="Q73" s="39">
        <f>+IF(データ入力表!$D$115="購入者価格",$C73*J73,"")</f>
        <v>0</v>
      </c>
      <c r="R73" s="39">
        <f t="shared" si="1"/>
        <v>0</v>
      </c>
      <c r="S73" s="39"/>
      <c r="T73" s="39">
        <f>IF(データ入力表!$D$115="購入者価格",C73-R73+S73,データ入力表!E76)</f>
        <v>0</v>
      </c>
    </row>
    <row r="74" spans="1:20">
      <c r="A74" s="253">
        <v>551</v>
      </c>
      <c r="B74" s="82" t="s">
        <v>280</v>
      </c>
      <c r="C74" s="39">
        <f>+IF(データ入力表!$D$115="購入者価格",データ入力表!E77,"")</f>
        <v>0</v>
      </c>
      <c r="D74" s="3">
        <f>マージン!C72</f>
        <v>0</v>
      </c>
      <c r="E74" s="3">
        <f>マージン!D72</f>
        <v>0</v>
      </c>
      <c r="F74" s="3">
        <f>マージン!E72</f>
        <v>0</v>
      </c>
      <c r="G74" s="3">
        <f>マージン!F72</f>
        <v>0</v>
      </c>
      <c r="H74" s="3">
        <f>マージン!G72</f>
        <v>0</v>
      </c>
      <c r="I74" s="3">
        <f>マージン!H72</f>
        <v>0</v>
      </c>
      <c r="J74" s="3">
        <f>マージン!I72</f>
        <v>0</v>
      </c>
      <c r="K74" s="47">
        <f>+IF(データ入力表!$D$115="購入者価格",$C74*D74,"")</f>
        <v>0</v>
      </c>
      <c r="L74" s="39">
        <f>+IF(データ入力表!$D$115="購入者価格",$C74*E74,"")</f>
        <v>0</v>
      </c>
      <c r="M74" s="39">
        <f>+IF(データ入力表!$D$115="購入者価格",$C74*F74,"")</f>
        <v>0</v>
      </c>
      <c r="N74" s="39">
        <f>+IF(データ入力表!$D$115="購入者価格",$C74*G74,"")</f>
        <v>0</v>
      </c>
      <c r="O74" s="39">
        <f>+IF(データ入力表!$D$115="購入者価格",$C74*H74,"")</f>
        <v>0</v>
      </c>
      <c r="P74" s="39">
        <f>+IF(データ入力表!$D$115="購入者価格",$C74*I74,"")</f>
        <v>0</v>
      </c>
      <c r="Q74" s="39">
        <f>+IF(データ入力表!$D$115="購入者価格",$C74*J74,"")</f>
        <v>0</v>
      </c>
      <c r="R74" s="39">
        <f t="shared" si="1"/>
        <v>0</v>
      </c>
      <c r="S74" s="39"/>
      <c r="T74" s="39">
        <f>IF(データ入力表!$D$115="購入者価格",C74-R74+S74,データ入力表!E77)</f>
        <v>0</v>
      </c>
    </row>
    <row r="75" spans="1:20">
      <c r="A75" s="254">
        <v>552</v>
      </c>
      <c r="B75" s="255" t="s">
        <v>281</v>
      </c>
      <c r="C75" s="47">
        <f>+IF(データ入力表!$D$115="購入者価格",データ入力表!E78,"")</f>
        <v>0</v>
      </c>
      <c r="D75" s="6">
        <f>マージン!C73</f>
        <v>0</v>
      </c>
      <c r="E75" s="6">
        <f>マージン!D73</f>
        <v>0</v>
      </c>
      <c r="F75" s="6">
        <f>マージン!E73</f>
        <v>0</v>
      </c>
      <c r="G75" s="6">
        <f>マージン!F73</f>
        <v>0</v>
      </c>
      <c r="H75" s="6">
        <f>マージン!G73</f>
        <v>0</v>
      </c>
      <c r="I75" s="6">
        <f>マージン!H73</f>
        <v>0</v>
      </c>
      <c r="J75" s="6">
        <f>マージン!I73</f>
        <v>0</v>
      </c>
      <c r="K75" s="47">
        <f>+IF(データ入力表!$D$115="購入者価格",$C75*D75,"")</f>
        <v>0</v>
      </c>
      <c r="L75" s="47">
        <f>+IF(データ入力表!$D$115="購入者価格",$C75*E75,"")</f>
        <v>0</v>
      </c>
      <c r="M75" s="47">
        <f>+IF(データ入力表!$D$115="購入者価格",$C75*F75,"")</f>
        <v>0</v>
      </c>
      <c r="N75" s="47">
        <f>+IF(データ入力表!$D$115="購入者価格",$C75*G75,"")</f>
        <v>0</v>
      </c>
      <c r="O75" s="47">
        <f>+IF(データ入力表!$D$115="購入者価格",$C75*H75,"")</f>
        <v>0</v>
      </c>
      <c r="P75" s="47">
        <f>+IF(データ入力表!$D$115="購入者価格",$C75*I75,"")</f>
        <v>0</v>
      </c>
      <c r="Q75" s="47">
        <f>+IF(データ入力表!$D$115="購入者価格",$C75*J75,"")</f>
        <v>0</v>
      </c>
      <c r="R75" s="47">
        <f t="shared" si="1"/>
        <v>0</v>
      </c>
      <c r="S75" s="47"/>
      <c r="T75" s="47">
        <f>IF(データ入力表!$D$115="購入者価格",C75-R75+S75,データ入力表!E78)</f>
        <v>0</v>
      </c>
    </row>
    <row r="76" spans="1:20">
      <c r="A76" s="253">
        <v>553</v>
      </c>
      <c r="B76" s="82" t="s">
        <v>282</v>
      </c>
      <c r="C76" s="39">
        <f>+IF(データ入力表!$D$115="購入者価格",データ入力表!E79,"")</f>
        <v>0</v>
      </c>
      <c r="D76" s="3">
        <f>マージン!C74</f>
        <v>0</v>
      </c>
      <c r="E76" s="3">
        <f>マージン!D74</f>
        <v>0</v>
      </c>
      <c r="F76" s="3">
        <f>マージン!E74</f>
        <v>0</v>
      </c>
      <c r="G76" s="3">
        <f>マージン!F74</f>
        <v>0</v>
      </c>
      <c r="H76" s="3">
        <f>マージン!G74</f>
        <v>0</v>
      </c>
      <c r="I76" s="3">
        <f>マージン!H74</f>
        <v>0</v>
      </c>
      <c r="J76" s="3">
        <f>マージン!I74</f>
        <v>0</v>
      </c>
      <c r="K76" s="39">
        <f>+IF(データ入力表!$D$115="購入者価格",$C76*D76,"")</f>
        <v>0</v>
      </c>
      <c r="L76" s="39">
        <f>+IF(データ入力表!$D$115="購入者価格",$C76*E76,"")</f>
        <v>0</v>
      </c>
      <c r="M76" s="39">
        <f>+IF(データ入力表!$D$115="購入者価格",$C76*F76,"")</f>
        <v>0</v>
      </c>
      <c r="N76" s="39">
        <f>+IF(データ入力表!$D$115="購入者価格",$C76*G76,"")</f>
        <v>0</v>
      </c>
      <c r="O76" s="39">
        <f>+IF(データ入力表!$D$115="購入者価格",$C76*H76,"")</f>
        <v>0</v>
      </c>
      <c r="P76" s="39">
        <f>+IF(データ入力表!$D$115="購入者価格",$C76*I76,"")</f>
        <v>0</v>
      </c>
      <c r="Q76" s="39">
        <f>+IF(データ入力表!$D$115="購入者価格",$C76*J76,"")</f>
        <v>0</v>
      </c>
      <c r="R76" s="39">
        <f t="shared" si="1"/>
        <v>0</v>
      </c>
      <c r="S76" s="39"/>
      <c r="T76" s="39">
        <f>IF(データ入力表!$D$115="購入者価格",C76-R76+S76,データ入力表!E79)</f>
        <v>0</v>
      </c>
    </row>
    <row r="77" spans="1:20">
      <c r="A77" s="253">
        <v>571</v>
      </c>
      <c r="B77" s="82" t="s">
        <v>283</v>
      </c>
      <c r="C77" s="39">
        <f>+IF(データ入力表!$D$115="購入者価格",データ入力表!E80,"")</f>
        <v>0</v>
      </c>
      <c r="D77" s="3">
        <f>マージン!C75</f>
        <v>0</v>
      </c>
      <c r="E77" s="3">
        <f>マージン!D75</f>
        <v>-1.5183774782331459E-2</v>
      </c>
      <c r="F77" s="3">
        <f>マージン!E75</f>
        <v>0</v>
      </c>
      <c r="G77" s="3">
        <f>マージン!F75</f>
        <v>0</v>
      </c>
      <c r="H77" s="3">
        <f>マージン!G75</f>
        <v>0</v>
      </c>
      <c r="I77" s="3">
        <f>マージン!H75</f>
        <v>0</v>
      </c>
      <c r="J77" s="3">
        <f>マージン!I75</f>
        <v>0</v>
      </c>
      <c r="K77" s="39">
        <f>+IF(データ入力表!$D$115="購入者価格",$C77*D77,"")</f>
        <v>0</v>
      </c>
      <c r="L77" s="267">
        <f>+IF(データ入力表!$D$115="購入者価格",0,"")</f>
        <v>0</v>
      </c>
      <c r="M77" s="267">
        <f>+IF(データ入力表!$D$115="購入者価格",0,"")</f>
        <v>0</v>
      </c>
      <c r="N77" s="267">
        <f>+IF(データ入力表!$D$115="購入者価格",0,"")</f>
        <v>0</v>
      </c>
      <c r="O77" s="267">
        <f>+IF(データ入力表!$D$115="購入者価格",0,"")</f>
        <v>0</v>
      </c>
      <c r="P77" s="267">
        <f>+IF(データ入力表!$D$115="購入者価格",0,"")</f>
        <v>0</v>
      </c>
      <c r="Q77" s="267">
        <f>+IF(データ入力表!$D$115="購入者価格",0,"")</f>
        <v>0</v>
      </c>
      <c r="R77" s="39">
        <f t="shared" si="1"/>
        <v>0</v>
      </c>
      <c r="S77" s="356">
        <f>L110</f>
        <v>0</v>
      </c>
      <c r="T77" s="39">
        <f>IF(データ入力表!$D$115="購入者価格",C77-R77+S77,データ入力表!E80)</f>
        <v>0</v>
      </c>
    </row>
    <row r="78" spans="1:20">
      <c r="A78" s="253">
        <v>572</v>
      </c>
      <c r="B78" s="82" t="s">
        <v>284</v>
      </c>
      <c r="C78" s="39">
        <f>+IF(データ入力表!$D$115="購入者価格",データ入力表!E81,"")</f>
        <v>0</v>
      </c>
      <c r="D78" s="3">
        <f>マージン!C76</f>
        <v>0</v>
      </c>
      <c r="E78" s="3">
        <f>マージン!D76</f>
        <v>0</v>
      </c>
      <c r="F78" s="3">
        <f>マージン!E76</f>
        <v>-1.6054605014962267</v>
      </c>
      <c r="G78" s="3">
        <f>マージン!F76</f>
        <v>0</v>
      </c>
      <c r="H78" s="3">
        <f>マージン!G76</f>
        <v>0</v>
      </c>
      <c r="I78" s="3">
        <f>マージン!H76</f>
        <v>0</v>
      </c>
      <c r="J78" s="3">
        <f>マージン!I76</f>
        <v>0</v>
      </c>
      <c r="K78" s="39">
        <f>+IF(データ入力表!$D$115="購入者価格",$C78*D78,"")</f>
        <v>0</v>
      </c>
      <c r="L78" s="267">
        <f>+IF(データ入力表!$D$115="購入者価格",0,"")</f>
        <v>0</v>
      </c>
      <c r="M78" s="267">
        <f>+IF(データ入力表!$D$115="購入者価格",0,"")</f>
        <v>0</v>
      </c>
      <c r="N78" s="267">
        <f>+IF(データ入力表!$D$115="購入者価格",0,"")</f>
        <v>0</v>
      </c>
      <c r="O78" s="267">
        <f>+IF(データ入力表!$D$115="購入者価格",0,"")</f>
        <v>0</v>
      </c>
      <c r="P78" s="267">
        <f>+IF(データ入力表!$D$115="購入者価格",0,"")</f>
        <v>0</v>
      </c>
      <c r="Q78" s="267">
        <f>+IF(データ入力表!$D$115="購入者価格",0,"")</f>
        <v>0</v>
      </c>
      <c r="R78" s="39">
        <f t="shared" si="1"/>
        <v>0</v>
      </c>
      <c r="S78" s="356">
        <f>M110</f>
        <v>0</v>
      </c>
      <c r="T78" s="39">
        <f>IF(データ入力表!$D$115="購入者価格",C78-R78+S78,データ入力表!E81)</f>
        <v>0</v>
      </c>
    </row>
    <row r="79" spans="1:20">
      <c r="A79" s="253">
        <v>573</v>
      </c>
      <c r="B79" s="82" t="s">
        <v>285</v>
      </c>
      <c r="C79" s="39">
        <f>+IF(データ入力表!$D$115="購入者価格",データ入力表!E82,"")</f>
        <v>0</v>
      </c>
      <c r="D79" s="3">
        <f>マージン!C77</f>
        <v>0</v>
      </c>
      <c r="E79" s="3">
        <f>マージン!D77</f>
        <v>0</v>
      </c>
      <c r="F79" s="3">
        <f>マージン!E77</f>
        <v>0</v>
      </c>
      <c r="G79" s="3">
        <f>マージン!F77</f>
        <v>0</v>
      </c>
      <c r="H79" s="3">
        <f>マージン!G77</f>
        <v>0</v>
      </c>
      <c r="I79" s="3">
        <f>マージン!H77</f>
        <v>0</v>
      </c>
      <c r="J79" s="3">
        <f>マージン!I77</f>
        <v>0</v>
      </c>
      <c r="K79" s="39">
        <f>+IF(データ入力表!$D$115="購入者価格",$C79*D79,"")</f>
        <v>0</v>
      </c>
      <c r="L79" s="267">
        <f>+IF(データ入力表!$D$115="購入者価格",0,"")</f>
        <v>0</v>
      </c>
      <c r="M79" s="267">
        <f>+IF(データ入力表!$D$115="購入者価格",0,"")</f>
        <v>0</v>
      </c>
      <c r="N79" s="267">
        <f>+IF(データ入力表!$D$115="購入者価格",0,"")</f>
        <v>0</v>
      </c>
      <c r="O79" s="267">
        <f>+IF(データ入力表!$D$115="購入者価格",0,"")</f>
        <v>0</v>
      </c>
      <c r="P79" s="267">
        <f>+IF(データ入力表!$D$115="購入者価格",0,"")</f>
        <v>0</v>
      </c>
      <c r="Q79" s="267">
        <f>+IF(データ入力表!$D$115="購入者価格",0,"")</f>
        <v>0</v>
      </c>
      <c r="R79" s="39">
        <f t="shared" si="1"/>
        <v>0</v>
      </c>
      <c r="S79" s="390">
        <v>0</v>
      </c>
      <c r="T79" s="39">
        <f>IF(データ入力表!$D$115="購入者価格",C79-R79+S79,データ入力表!E82)</f>
        <v>0</v>
      </c>
    </row>
    <row r="80" spans="1:20">
      <c r="A80" s="254">
        <v>574</v>
      </c>
      <c r="B80" s="255" t="s">
        <v>286</v>
      </c>
      <c r="C80" s="47">
        <f>+IF(データ入力表!$D$115="購入者価格",データ入力表!E83,"")</f>
        <v>0</v>
      </c>
      <c r="D80" s="6">
        <f>マージン!C78</f>
        <v>0</v>
      </c>
      <c r="E80" s="6">
        <f>マージン!D78</f>
        <v>0</v>
      </c>
      <c r="F80" s="6">
        <f>マージン!E78</f>
        <v>0</v>
      </c>
      <c r="G80" s="6">
        <f>マージン!F78</f>
        <v>-0.18133174311418174</v>
      </c>
      <c r="H80" s="6">
        <f>マージン!G78</f>
        <v>0</v>
      </c>
      <c r="I80" s="6">
        <f>マージン!H78</f>
        <v>0</v>
      </c>
      <c r="J80" s="6">
        <f>マージン!I78</f>
        <v>0</v>
      </c>
      <c r="K80" s="47">
        <f>+IF(データ入力表!$D$115="購入者価格",$C80*D80,"")</f>
        <v>0</v>
      </c>
      <c r="L80" s="268">
        <f>+IF(データ入力表!$D$115="購入者価格",0,"")</f>
        <v>0</v>
      </c>
      <c r="M80" s="268">
        <f>+IF(データ入力表!$D$115="購入者価格",0,"")</f>
        <v>0</v>
      </c>
      <c r="N80" s="268">
        <f>+IF(データ入力表!$D$115="購入者価格",0,"")</f>
        <v>0</v>
      </c>
      <c r="O80" s="268">
        <f>+IF(データ入力表!$D$115="購入者価格",0,"")</f>
        <v>0</v>
      </c>
      <c r="P80" s="268">
        <f>+IF(データ入力表!$D$115="購入者価格",0,"")</f>
        <v>0</v>
      </c>
      <c r="Q80" s="268">
        <f>+IF(データ入力表!$D$115="購入者価格",0,"")</f>
        <v>0</v>
      </c>
      <c r="R80" s="47">
        <f t="shared" si="1"/>
        <v>0</v>
      </c>
      <c r="S80" s="357">
        <f>N110</f>
        <v>0</v>
      </c>
      <c r="T80" s="47">
        <f>IF(データ入力表!$D$115="購入者価格",C80-R80+S80,データ入力表!E83)</f>
        <v>0</v>
      </c>
    </row>
    <row r="81" spans="1:20">
      <c r="A81" s="253">
        <v>575</v>
      </c>
      <c r="B81" s="82" t="s">
        <v>287</v>
      </c>
      <c r="C81" s="39">
        <f>+IF(データ入力表!$D$115="購入者価格",データ入力表!E84,"")</f>
        <v>0</v>
      </c>
      <c r="D81" s="3">
        <f>マージン!C79</f>
        <v>0</v>
      </c>
      <c r="E81" s="3">
        <f>マージン!D79</f>
        <v>0</v>
      </c>
      <c r="F81" s="3">
        <f>マージン!E79</f>
        <v>0</v>
      </c>
      <c r="G81" s="3">
        <f>マージン!F79</f>
        <v>0</v>
      </c>
      <c r="H81" s="3">
        <f>マージン!G79</f>
        <v>-8.410041776479641E-3</v>
      </c>
      <c r="I81" s="3">
        <f>マージン!H79</f>
        <v>0</v>
      </c>
      <c r="J81" s="3">
        <f>マージン!I79</f>
        <v>0</v>
      </c>
      <c r="K81" s="39">
        <f>+IF(データ入力表!$D$115="購入者価格",$C81*D81,"")</f>
        <v>0</v>
      </c>
      <c r="L81" s="267">
        <f>+IF(データ入力表!$D$115="購入者価格",0,"")</f>
        <v>0</v>
      </c>
      <c r="M81" s="267">
        <f>+IF(データ入力表!$D$115="購入者価格",0,"")</f>
        <v>0</v>
      </c>
      <c r="N81" s="267">
        <f>+IF(データ入力表!$D$115="購入者価格",0,"")</f>
        <v>0</v>
      </c>
      <c r="O81" s="267">
        <f>+IF(データ入力表!$D$115="購入者価格",0,"")</f>
        <v>0</v>
      </c>
      <c r="P81" s="267">
        <f>+IF(データ入力表!$D$115="購入者価格",0,"")</f>
        <v>0</v>
      </c>
      <c r="Q81" s="267">
        <f>+IF(データ入力表!$D$115="購入者価格",0,"")</f>
        <v>0</v>
      </c>
      <c r="R81" s="39">
        <f t="shared" si="1"/>
        <v>0</v>
      </c>
      <c r="S81" s="356">
        <f>O110</f>
        <v>0</v>
      </c>
      <c r="T81" s="39">
        <f>IF(データ入力表!$D$115="購入者価格",C81-R81+S81,データ入力表!E84)</f>
        <v>0</v>
      </c>
    </row>
    <row r="82" spans="1:20">
      <c r="A82" s="253">
        <v>576</v>
      </c>
      <c r="B82" s="82" t="s">
        <v>288</v>
      </c>
      <c r="C82" s="39">
        <f>+IF(データ入力表!$D$115="購入者価格",データ入力表!E85,"")</f>
        <v>0</v>
      </c>
      <c r="D82" s="3">
        <f>マージン!C80</f>
        <v>0</v>
      </c>
      <c r="E82" s="3">
        <f>マージン!D80</f>
        <v>0</v>
      </c>
      <c r="F82" s="3">
        <f>マージン!E80</f>
        <v>0</v>
      </c>
      <c r="G82" s="3">
        <f>マージン!F80</f>
        <v>0</v>
      </c>
      <c r="H82" s="3">
        <f>マージン!G80</f>
        <v>0</v>
      </c>
      <c r="I82" s="3">
        <f>マージン!H80</f>
        <v>-10.978491886732421</v>
      </c>
      <c r="J82" s="3">
        <f>マージン!I80</f>
        <v>0</v>
      </c>
      <c r="K82" s="39">
        <f>+IF(データ入力表!$D$115="購入者価格",$C82*D82,"")</f>
        <v>0</v>
      </c>
      <c r="L82" s="267">
        <f>+IF(データ入力表!$D$115="購入者価格",0,"")</f>
        <v>0</v>
      </c>
      <c r="M82" s="267">
        <f>+IF(データ入力表!$D$115="購入者価格",0,"")</f>
        <v>0</v>
      </c>
      <c r="N82" s="267">
        <f>+IF(データ入力表!$D$115="購入者価格",0,"")</f>
        <v>0</v>
      </c>
      <c r="O82" s="267">
        <f>+IF(データ入力表!$D$115="購入者価格",0,"")</f>
        <v>0</v>
      </c>
      <c r="P82" s="267">
        <f>+IF(データ入力表!$D$115="購入者価格",0,"")</f>
        <v>0</v>
      </c>
      <c r="Q82" s="267">
        <f>+IF(データ入力表!$D$115="購入者価格",0,"")</f>
        <v>0</v>
      </c>
      <c r="R82" s="39">
        <f t="shared" si="1"/>
        <v>0</v>
      </c>
      <c r="S82" s="356">
        <f>P110</f>
        <v>0</v>
      </c>
      <c r="T82" s="39">
        <f>IF(データ入力表!$D$115="購入者価格",C82-R82+S82,データ入力表!E85)</f>
        <v>0</v>
      </c>
    </row>
    <row r="83" spans="1:20">
      <c r="A83" s="253">
        <v>577</v>
      </c>
      <c r="B83" s="82" t="s">
        <v>289</v>
      </c>
      <c r="C83" s="39">
        <f>+IF(データ入力表!$D$115="購入者価格",データ入力表!E86,"")</f>
        <v>0</v>
      </c>
      <c r="D83" s="3">
        <f>マージン!C81</f>
        <v>0</v>
      </c>
      <c r="E83" s="3">
        <f>マージン!D81</f>
        <v>0</v>
      </c>
      <c r="F83" s="3">
        <f>マージン!E81</f>
        <v>0</v>
      </c>
      <c r="G83" s="3">
        <f>マージン!F81</f>
        <v>0</v>
      </c>
      <c r="H83" s="3">
        <f>マージン!G81</f>
        <v>0</v>
      </c>
      <c r="I83" s="3">
        <f>マージン!H81</f>
        <v>0</v>
      </c>
      <c r="J83" s="3">
        <f>マージン!I81</f>
        <v>-7.9940522924552715</v>
      </c>
      <c r="K83" s="39">
        <f>+IF(データ入力表!$D$115="購入者価格",$C83*D83,"")</f>
        <v>0</v>
      </c>
      <c r="L83" s="267">
        <f>+IF(データ入力表!$D$115="購入者価格",0,"")</f>
        <v>0</v>
      </c>
      <c r="M83" s="267">
        <f>+IF(データ入力表!$D$115="購入者価格",0,"")</f>
        <v>0</v>
      </c>
      <c r="N83" s="267">
        <f>+IF(データ入力表!$D$115="購入者価格",0,"")</f>
        <v>0</v>
      </c>
      <c r="O83" s="267">
        <f>+IF(データ入力表!$D$115="購入者価格",0,"")</f>
        <v>0</v>
      </c>
      <c r="P83" s="267">
        <f>+IF(データ入力表!$D$115="購入者価格",0,"")</f>
        <v>0</v>
      </c>
      <c r="Q83" s="267">
        <f>+IF(データ入力表!$D$115="購入者価格",0,"")</f>
        <v>0</v>
      </c>
      <c r="R83" s="39">
        <f t="shared" si="1"/>
        <v>0</v>
      </c>
      <c r="S83" s="356">
        <f>Q110</f>
        <v>0</v>
      </c>
      <c r="T83" s="39">
        <f>IF(データ入力表!$D$115="購入者価格",C83-R83+S83,データ入力表!E86)</f>
        <v>0</v>
      </c>
    </row>
    <row r="84" spans="1:20">
      <c r="A84" s="253">
        <v>578</v>
      </c>
      <c r="B84" s="82" t="s">
        <v>290</v>
      </c>
      <c r="C84" s="39">
        <f>+IF(データ入力表!$D$115="購入者価格",データ入力表!E87,"")</f>
        <v>0</v>
      </c>
      <c r="D84" s="3">
        <f>マージン!C82</f>
        <v>0</v>
      </c>
      <c r="E84" s="3">
        <f>マージン!D82</f>
        <v>0</v>
      </c>
      <c r="F84" s="3">
        <f>マージン!E82</f>
        <v>0</v>
      </c>
      <c r="G84" s="3">
        <f>マージン!F82</f>
        <v>0</v>
      </c>
      <c r="H84" s="3">
        <f>マージン!G82</f>
        <v>0</v>
      </c>
      <c r="I84" s="3">
        <f>マージン!H82</f>
        <v>0</v>
      </c>
      <c r="J84" s="3">
        <f>マージン!I82</f>
        <v>0</v>
      </c>
      <c r="K84" s="39">
        <f>+IF(データ入力表!$D$115="購入者価格",$C84*D84,"")</f>
        <v>0</v>
      </c>
      <c r="L84" s="39">
        <f>+IF(データ入力表!$D$115="購入者価格",$C84*E84,"")</f>
        <v>0</v>
      </c>
      <c r="M84" s="39">
        <f>+IF(データ入力表!$D$115="購入者価格",$C84*F84,"")</f>
        <v>0</v>
      </c>
      <c r="N84" s="39">
        <f>+IF(データ入力表!$D$115="購入者価格",$C84*G84,"")</f>
        <v>0</v>
      </c>
      <c r="O84" s="39">
        <f>+IF(データ入力表!$D$115="購入者価格",$C84*H84,"")</f>
        <v>0</v>
      </c>
      <c r="P84" s="39">
        <f>+IF(データ入力表!$D$115="購入者価格",$C84*I84,"")</f>
        <v>0</v>
      </c>
      <c r="Q84" s="39">
        <f>+IF(データ入力表!$D$115="購入者価格",$C84*J84,"")</f>
        <v>0</v>
      </c>
      <c r="R84" s="39">
        <f t="shared" si="1"/>
        <v>0</v>
      </c>
      <c r="S84" s="39"/>
      <c r="T84" s="39">
        <f>IF(データ入力表!$D$115="購入者価格",C84-R84+S84,データ入力表!E87)</f>
        <v>0</v>
      </c>
    </row>
    <row r="85" spans="1:20">
      <c r="A85" s="254">
        <v>579</v>
      </c>
      <c r="B85" s="255" t="s">
        <v>291</v>
      </c>
      <c r="C85" s="47">
        <f>+IF(データ入力表!$D$115="購入者価格",データ入力表!E88,"")</f>
        <v>0</v>
      </c>
      <c r="D85" s="6">
        <f>マージン!C83</f>
        <v>0</v>
      </c>
      <c r="E85" s="6">
        <f>マージン!D83</f>
        <v>0</v>
      </c>
      <c r="F85" s="6">
        <f>マージン!E83</f>
        <v>0</v>
      </c>
      <c r="G85" s="6">
        <f>マージン!F83</f>
        <v>0</v>
      </c>
      <c r="H85" s="6">
        <f>マージン!G83</f>
        <v>0</v>
      </c>
      <c r="I85" s="6">
        <f>マージン!H83</f>
        <v>0</v>
      </c>
      <c r="J85" s="6">
        <f>マージン!I83</f>
        <v>0</v>
      </c>
      <c r="K85" s="47">
        <f>+IF(データ入力表!$D$115="購入者価格",$C85*D85,"")</f>
        <v>0</v>
      </c>
      <c r="L85" s="47">
        <f>+IF(データ入力表!$D$115="購入者価格",$C85*E85,"")</f>
        <v>0</v>
      </c>
      <c r="M85" s="47">
        <f>+IF(データ入力表!$D$115="購入者価格",$C85*F85,"")</f>
        <v>0</v>
      </c>
      <c r="N85" s="47">
        <f>+IF(データ入力表!$D$115="購入者価格",$C85*G85,"")</f>
        <v>0</v>
      </c>
      <c r="O85" s="47">
        <f>+IF(データ入力表!$D$115="購入者価格",$C85*H85,"")</f>
        <v>0</v>
      </c>
      <c r="P85" s="47">
        <f>+IF(データ入力表!$D$115="購入者価格",$C85*I85,"")</f>
        <v>0</v>
      </c>
      <c r="Q85" s="47">
        <f>+IF(データ入力表!$D$115="購入者価格",$C85*J85,"")</f>
        <v>0</v>
      </c>
      <c r="R85" s="47">
        <f t="shared" si="1"/>
        <v>0</v>
      </c>
      <c r="S85" s="47"/>
      <c r="T85" s="47">
        <f>IF(データ入力表!$D$115="購入者価格",C85-R85+S85,データ入力表!E88)</f>
        <v>0</v>
      </c>
    </row>
    <row r="86" spans="1:20">
      <c r="A86" s="253">
        <v>591</v>
      </c>
      <c r="B86" s="82" t="s">
        <v>292</v>
      </c>
      <c r="C86" s="39">
        <f>+IF(データ入力表!$D$115="購入者価格",データ入力表!E89,"")</f>
        <v>0</v>
      </c>
      <c r="D86" s="3">
        <f>マージン!C84</f>
        <v>0</v>
      </c>
      <c r="E86" s="3">
        <f>マージン!D84</f>
        <v>0</v>
      </c>
      <c r="F86" s="3">
        <f>マージン!E84</f>
        <v>0</v>
      </c>
      <c r="G86" s="3">
        <f>マージン!F84</f>
        <v>0</v>
      </c>
      <c r="H86" s="3">
        <f>マージン!G84</f>
        <v>0</v>
      </c>
      <c r="I86" s="3">
        <f>マージン!H84</f>
        <v>0</v>
      </c>
      <c r="J86" s="3">
        <f>マージン!I84</f>
        <v>0</v>
      </c>
      <c r="K86" s="39">
        <f>+IF(データ入力表!$D$115="購入者価格",$C86*D86,"")</f>
        <v>0</v>
      </c>
      <c r="L86" s="39">
        <f>+IF(データ入力表!$D$115="購入者価格",$C86*E86,"")</f>
        <v>0</v>
      </c>
      <c r="M86" s="39">
        <f>+IF(データ入力表!$D$115="購入者価格",$C86*F86,"")</f>
        <v>0</v>
      </c>
      <c r="N86" s="39">
        <f>+IF(データ入力表!$D$115="購入者価格",$C86*G86,"")</f>
        <v>0</v>
      </c>
      <c r="O86" s="39">
        <f>+IF(データ入力表!$D$115="購入者価格",$C86*H86,"")</f>
        <v>0</v>
      </c>
      <c r="P86" s="39">
        <f>+IF(データ入力表!$D$115="購入者価格",$C86*I86,"")</f>
        <v>0</v>
      </c>
      <c r="Q86" s="39">
        <f>+IF(データ入力表!$D$115="購入者価格",$C86*J86,"")</f>
        <v>0</v>
      </c>
      <c r="R86" s="39">
        <f t="shared" si="1"/>
        <v>0</v>
      </c>
      <c r="S86" s="39"/>
      <c r="T86" s="39">
        <f>IF(データ入力表!$D$115="購入者価格",C86-R86+S86,データ入力表!E89)</f>
        <v>0</v>
      </c>
    </row>
    <row r="87" spans="1:20">
      <c r="A87" s="253">
        <v>592</v>
      </c>
      <c r="B87" s="82" t="s">
        <v>293</v>
      </c>
      <c r="C87" s="39">
        <f>+IF(データ入力表!$D$115="購入者価格",データ入力表!E90,"")</f>
        <v>0</v>
      </c>
      <c r="D87" s="3">
        <f>マージン!C85</f>
        <v>0</v>
      </c>
      <c r="E87" s="3">
        <f>マージン!D85</f>
        <v>0</v>
      </c>
      <c r="F87" s="3">
        <f>マージン!E85</f>
        <v>0</v>
      </c>
      <c r="G87" s="3">
        <f>マージン!F85</f>
        <v>0</v>
      </c>
      <c r="H87" s="3">
        <f>マージン!G85</f>
        <v>0</v>
      </c>
      <c r="I87" s="3">
        <f>マージン!H85</f>
        <v>0</v>
      </c>
      <c r="J87" s="3">
        <f>マージン!I85</f>
        <v>0</v>
      </c>
      <c r="K87" s="39">
        <f>+IF(データ入力表!$D$115="購入者価格",$C87*D87,"")</f>
        <v>0</v>
      </c>
      <c r="L87" s="39">
        <f>+IF(データ入力表!$D$115="購入者価格",$C87*E87,"")</f>
        <v>0</v>
      </c>
      <c r="M87" s="39">
        <f>+IF(データ入力表!$D$115="購入者価格",$C87*F87,"")</f>
        <v>0</v>
      </c>
      <c r="N87" s="39">
        <f>+IF(データ入力表!$D$115="購入者価格",$C87*G87,"")</f>
        <v>0</v>
      </c>
      <c r="O87" s="39">
        <f>+IF(データ入力表!$D$115="購入者価格",$C87*H87,"")</f>
        <v>0</v>
      </c>
      <c r="P87" s="39">
        <f>+IF(データ入力表!$D$115="購入者価格",$C87*I87,"")</f>
        <v>0</v>
      </c>
      <c r="Q87" s="39">
        <f>+IF(データ入力表!$D$115="購入者価格",$C87*J87,"")</f>
        <v>0</v>
      </c>
      <c r="R87" s="39">
        <f t="shared" si="1"/>
        <v>0</v>
      </c>
      <c r="S87" s="39"/>
      <c r="T87" s="39">
        <f>IF(データ入力表!$D$115="購入者価格",C87-R87+S87,データ入力表!E90)</f>
        <v>0</v>
      </c>
    </row>
    <row r="88" spans="1:20">
      <c r="A88" s="253">
        <v>593</v>
      </c>
      <c r="B88" s="82" t="s">
        <v>294</v>
      </c>
      <c r="C88" s="39">
        <f>+IF(データ入力表!$D$115="購入者価格",データ入力表!E91,"")</f>
        <v>0</v>
      </c>
      <c r="D88" s="3">
        <f>マージン!C86</f>
        <v>2.569490061687988E-2</v>
      </c>
      <c r="E88" s="3">
        <f>マージン!D86</f>
        <v>5.7407761156157862E-6</v>
      </c>
      <c r="F88" s="3">
        <f>マージン!E86</f>
        <v>1.472174195048705E-3</v>
      </c>
      <c r="G88" s="3">
        <f>マージン!F86</f>
        <v>0</v>
      </c>
      <c r="H88" s="3">
        <f>マージン!G86</f>
        <v>1.0620435813889205E-5</v>
      </c>
      <c r="I88" s="3">
        <f>マージン!H86</f>
        <v>1.0309477107626683E-4</v>
      </c>
      <c r="J88" s="3">
        <f>マージン!I86</f>
        <v>3.3196037888548284E-4</v>
      </c>
      <c r="K88" s="39">
        <f>+IF(データ入力表!$D$115="購入者価格",$C88*D88,"")</f>
        <v>0</v>
      </c>
      <c r="L88" s="39">
        <f>+IF(データ入力表!$D$115="購入者価格",$C88*E88,"")</f>
        <v>0</v>
      </c>
      <c r="M88" s="39">
        <f>+IF(データ入力表!$D$115="購入者価格",$C88*F88,"")</f>
        <v>0</v>
      </c>
      <c r="N88" s="39">
        <f>+IF(データ入力表!$D$115="購入者価格",$C88*G88,"")</f>
        <v>0</v>
      </c>
      <c r="O88" s="39">
        <f>+IF(データ入力表!$D$115="購入者価格",$C88*H88,"")</f>
        <v>0</v>
      </c>
      <c r="P88" s="39">
        <f>+IF(データ入力表!$D$115="購入者価格",$C88*I88,"")</f>
        <v>0</v>
      </c>
      <c r="Q88" s="39">
        <f>+IF(データ入力表!$D$115="購入者価格",$C88*J88,"")</f>
        <v>0</v>
      </c>
      <c r="R88" s="39">
        <f t="shared" si="1"/>
        <v>0</v>
      </c>
      <c r="S88" s="39"/>
      <c r="T88" s="39">
        <f>IF(データ入力表!$D$115="購入者価格",C88-R88+S88,データ入力表!E91)</f>
        <v>0</v>
      </c>
    </row>
    <row r="89" spans="1:20">
      <c r="A89" s="253">
        <v>594</v>
      </c>
      <c r="B89" s="82" t="s">
        <v>295</v>
      </c>
      <c r="C89" s="39">
        <f>+IF(データ入力表!$D$115="購入者価格",データ入力表!E92,"")</f>
        <v>0</v>
      </c>
      <c r="D89" s="3">
        <f>マージン!C87</f>
        <v>0</v>
      </c>
      <c r="E89" s="3">
        <f>マージン!D87</f>
        <v>0</v>
      </c>
      <c r="F89" s="3">
        <f>マージン!E87</f>
        <v>0</v>
      </c>
      <c r="G89" s="3">
        <f>マージン!F87</f>
        <v>0</v>
      </c>
      <c r="H89" s="3">
        <f>マージン!G87</f>
        <v>0</v>
      </c>
      <c r="I89" s="3">
        <f>マージン!H87</f>
        <v>0</v>
      </c>
      <c r="J89" s="3">
        <f>マージン!I87</f>
        <v>0</v>
      </c>
      <c r="K89" s="39">
        <f>+IF(データ入力表!$D$115="購入者価格",$C89*D89,"")</f>
        <v>0</v>
      </c>
      <c r="L89" s="39">
        <f>+IF(データ入力表!$D$115="購入者価格",$C89*E89,"")</f>
        <v>0</v>
      </c>
      <c r="M89" s="39">
        <f>+IF(データ入力表!$D$115="購入者価格",$C89*F89,"")</f>
        <v>0</v>
      </c>
      <c r="N89" s="39">
        <f>+IF(データ入力表!$D$115="購入者価格",$C89*G89,"")</f>
        <v>0</v>
      </c>
      <c r="O89" s="39">
        <f>+IF(データ入力表!$D$115="購入者価格",$C89*H89,"")</f>
        <v>0</v>
      </c>
      <c r="P89" s="39">
        <f>+IF(データ入力表!$D$115="購入者価格",$C89*I89,"")</f>
        <v>0</v>
      </c>
      <c r="Q89" s="39">
        <f>+IF(データ入力表!$D$115="購入者価格",$C89*J89,"")</f>
        <v>0</v>
      </c>
      <c r="R89" s="39">
        <f t="shared" si="1"/>
        <v>0</v>
      </c>
      <c r="S89" s="39"/>
      <c r="T89" s="39">
        <f>IF(データ入力表!$D$115="購入者価格",C89-R89+S89,データ入力表!E92)</f>
        <v>0</v>
      </c>
    </row>
    <row r="90" spans="1:20">
      <c r="A90" s="254">
        <v>595</v>
      </c>
      <c r="B90" s="255" t="s">
        <v>296</v>
      </c>
      <c r="C90" s="47">
        <f>+IF(データ入力表!$D$115="購入者価格",データ入力表!E93,"")</f>
        <v>0</v>
      </c>
      <c r="D90" s="6">
        <f>マージン!C88</f>
        <v>0.19275301499370517</v>
      </c>
      <c r="E90" s="6">
        <f>マージン!D88</f>
        <v>1.3948144363294161E-4</v>
      </c>
      <c r="F90" s="6">
        <f>マージン!E88</f>
        <v>1.6704882895537967E-2</v>
      </c>
      <c r="G90" s="6">
        <f>マージン!F88</f>
        <v>2.5080259580686661E-5</v>
      </c>
      <c r="H90" s="6">
        <f>マージン!G88</f>
        <v>5.4340562424821096E-5</v>
      </c>
      <c r="I90" s="6">
        <f>マージン!H88</f>
        <v>1.2546729858654037E-3</v>
      </c>
      <c r="J90" s="6">
        <f>マージン!I88</f>
        <v>2.1687824468983254E-3</v>
      </c>
      <c r="K90" s="47">
        <f>+IF(データ入力表!$D$115="購入者価格",$C90*D90,"")</f>
        <v>0</v>
      </c>
      <c r="L90" s="47">
        <f>+IF(データ入力表!$D$115="購入者価格",$C90*E90,"")</f>
        <v>0</v>
      </c>
      <c r="M90" s="47">
        <f>+IF(データ入力表!$D$115="購入者価格",$C90*F90,"")</f>
        <v>0</v>
      </c>
      <c r="N90" s="47">
        <f>+IF(データ入力表!$D$115="購入者価格",$C90*G90,"")</f>
        <v>0</v>
      </c>
      <c r="O90" s="47">
        <f>+IF(データ入力表!$D$115="購入者価格",$C90*H90,"")</f>
        <v>0</v>
      </c>
      <c r="P90" s="47">
        <f>+IF(データ入力表!$D$115="購入者価格",$C90*I90,"")</f>
        <v>0</v>
      </c>
      <c r="Q90" s="47">
        <f>+IF(データ入力表!$D$115="購入者価格",$C90*J90,"")</f>
        <v>0</v>
      </c>
      <c r="R90" s="47">
        <f t="shared" si="1"/>
        <v>0</v>
      </c>
      <c r="S90" s="47"/>
      <c r="T90" s="47">
        <f>IF(データ入力表!$D$115="購入者価格",C90-R90+S90,データ入力表!E93)</f>
        <v>0</v>
      </c>
    </row>
    <row r="91" spans="1:20">
      <c r="A91" s="253">
        <v>611</v>
      </c>
      <c r="B91" s="82" t="s">
        <v>5</v>
      </c>
      <c r="C91" s="39">
        <f>+IF(データ入力表!$D$115="購入者価格",データ入力表!E94,"")</f>
        <v>0</v>
      </c>
      <c r="D91" s="3">
        <f>マージン!C89</f>
        <v>0</v>
      </c>
      <c r="E91" s="3">
        <f>マージン!D89</f>
        <v>0</v>
      </c>
      <c r="F91" s="3">
        <f>マージン!E89</f>
        <v>0</v>
      </c>
      <c r="G91" s="3">
        <f>マージン!F89</f>
        <v>0</v>
      </c>
      <c r="H91" s="3">
        <f>マージン!G89</f>
        <v>0</v>
      </c>
      <c r="I91" s="3">
        <f>マージン!H89</f>
        <v>0</v>
      </c>
      <c r="J91" s="3">
        <f>マージン!I89</f>
        <v>0</v>
      </c>
      <c r="K91" s="39">
        <f>+IF(データ入力表!$D$115="購入者価格",$C91*D91,"")</f>
        <v>0</v>
      </c>
      <c r="L91" s="39">
        <f>+IF(データ入力表!$D$115="購入者価格",$C91*E91,"")</f>
        <v>0</v>
      </c>
      <c r="M91" s="39">
        <f>+IF(データ入力表!$D$115="購入者価格",$C91*F91,"")</f>
        <v>0</v>
      </c>
      <c r="N91" s="39">
        <f>+IF(データ入力表!$D$115="購入者価格",$C91*G91,"")</f>
        <v>0</v>
      </c>
      <c r="O91" s="39">
        <f>+IF(データ入力表!$D$115="購入者価格",$C91*H91,"")</f>
        <v>0</v>
      </c>
      <c r="P91" s="39">
        <f>+IF(データ入力表!$D$115="購入者価格",$C91*I91,"")</f>
        <v>0</v>
      </c>
      <c r="Q91" s="39">
        <f>+IF(データ入力表!$D$115="購入者価格",$C91*J91,"")</f>
        <v>0</v>
      </c>
      <c r="R91" s="39">
        <f t="shared" si="1"/>
        <v>0</v>
      </c>
      <c r="S91" s="39"/>
      <c r="T91" s="39">
        <f>IF(データ入力表!$D$115="購入者価格",C91-R91+S91,データ入力表!E94)</f>
        <v>0</v>
      </c>
    </row>
    <row r="92" spans="1:20">
      <c r="A92" s="253">
        <v>631</v>
      </c>
      <c r="B92" s="82" t="s">
        <v>297</v>
      </c>
      <c r="C92" s="39">
        <f>+IF(データ入力表!$D$115="購入者価格",データ入力表!E95,"")</f>
        <v>0</v>
      </c>
      <c r="D92" s="3">
        <f>マージン!C90</f>
        <v>0</v>
      </c>
      <c r="E92" s="3">
        <f>マージン!D90</f>
        <v>0</v>
      </c>
      <c r="F92" s="3">
        <f>マージン!E90</f>
        <v>2.4948418847498499E-5</v>
      </c>
      <c r="G92" s="3">
        <f>マージン!F90</f>
        <v>0</v>
      </c>
      <c r="H92" s="3">
        <f>マージン!G90</f>
        <v>0</v>
      </c>
      <c r="I92" s="3">
        <f>マージン!H90</f>
        <v>0</v>
      </c>
      <c r="J92" s="3">
        <f>マージン!I90</f>
        <v>0</v>
      </c>
      <c r="K92" s="39">
        <f>+IF(データ入力表!$D$115="購入者価格",$C92*D92,"")</f>
        <v>0</v>
      </c>
      <c r="L92" s="39">
        <f>+IF(データ入力表!$D$115="購入者価格",$C92*E92,"")</f>
        <v>0</v>
      </c>
      <c r="M92" s="39">
        <f>+IF(データ入力表!$D$115="購入者価格",$C92*F92,"")</f>
        <v>0</v>
      </c>
      <c r="N92" s="39">
        <f>+IF(データ入力表!$D$115="購入者価格",$C92*G92,"")</f>
        <v>0</v>
      </c>
      <c r="O92" s="39">
        <f>+IF(データ入力表!$D$115="購入者価格",$C92*H92,"")</f>
        <v>0</v>
      </c>
      <c r="P92" s="39">
        <f>+IF(データ入力表!$D$115="購入者価格",$C92*I92,"")</f>
        <v>0</v>
      </c>
      <c r="Q92" s="39">
        <f>+IF(データ入力表!$D$115="購入者価格",$C92*J92,"")</f>
        <v>0</v>
      </c>
      <c r="R92" s="39">
        <f t="shared" si="1"/>
        <v>0</v>
      </c>
      <c r="S92" s="39"/>
      <c r="T92" s="39">
        <f>IF(データ入力表!$D$115="購入者価格",C92-R92+S92,データ入力表!E95)</f>
        <v>0</v>
      </c>
    </row>
    <row r="93" spans="1:20">
      <c r="A93" s="253">
        <v>632</v>
      </c>
      <c r="B93" s="82" t="s">
        <v>298</v>
      </c>
      <c r="C93" s="39">
        <f>+IF(データ入力表!$D$115="購入者価格",データ入力表!E96,"")</f>
        <v>0</v>
      </c>
      <c r="D93" s="3">
        <f>マージン!C91</f>
        <v>0</v>
      </c>
      <c r="E93" s="3">
        <f>マージン!D91</f>
        <v>0</v>
      </c>
      <c r="F93" s="3">
        <f>マージン!E91</f>
        <v>0</v>
      </c>
      <c r="G93" s="3">
        <f>マージン!F91</f>
        <v>0</v>
      </c>
      <c r="H93" s="3">
        <f>マージン!G91</f>
        <v>0</v>
      </c>
      <c r="I93" s="3">
        <f>マージン!H91</f>
        <v>0</v>
      </c>
      <c r="J93" s="3">
        <f>マージン!I91</f>
        <v>0</v>
      </c>
      <c r="K93" s="39">
        <f>+IF(データ入力表!$D$115="購入者価格",$C93*D93,"")</f>
        <v>0</v>
      </c>
      <c r="L93" s="39">
        <f>+IF(データ入力表!$D$115="購入者価格",$C93*E93,"")</f>
        <v>0</v>
      </c>
      <c r="M93" s="39">
        <f>+IF(データ入力表!$D$115="購入者価格",$C93*F93,"")</f>
        <v>0</v>
      </c>
      <c r="N93" s="39">
        <f>+IF(データ入力表!$D$115="購入者価格",$C93*G93,"")</f>
        <v>0</v>
      </c>
      <c r="O93" s="39">
        <f>+IF(データ入力表!$D$115="購入者価格",$C93*H93,"")</f>
        <v>0</v>
      </c>
      <c r="P93" s="39">
        <f>+IF(データ入力表!$D$115="購入者価格",$C93*I93,"")</f>
        <v>0</v>
      </c>
      <c r="Q93" s="39">
        <f>+IF(データ入力表!$D$115="購入者価格",$C93*J93,"")</f>
        <v>0</v>
      </c>
      <c r="R93" s="39">
        <f t="shared" si="1"/>
        <v>0</v>
      </c>
      <c r="S93" s="39"/>
      <c r="T93" s="39">
        <f>IF(データ入力表!$D$115="購入者価格",C93-R93+S93,データ入力表!E96)</f>
        <v>0</v>
      </c>
    </row>
    <row r="94" spans="1:20">
      <c r="A94" s="253">
        <v>641</v>
      </c>
      <c r="B94" s="82" t="s">
        <v>299</v>
      </c>
      <c r="C94" s="39">
        <f>+IF(データ入力表!$D$115="購入者価格",データ入力表!E97,"")</f>
        <v>0</v>
      </c>
      <c r="D94" s="3">
        <f>マージン!C92</f>
        <v>0</v>
      </c>
      <c r="E94" s="3">
        <f>マージン!D92</f>
        <v>0</v>
      </c>
      <c r="F94" s="3">
        <f>マージン!E92</f>
        <v>0</v>
      </c>
      <c r="G94" s="3">
        <f>マージン!F92</f>
        <v>0</v>
      </c>
      <c r="H94" s="3">
        <f>マージン!G92</f>
        <v>0</v>
      </c>
      <c r="I94" s="3">
        <f>マージン!H92</f>
        <v>0</v>
      </c>
      <c r="J94" s="3">
        <f>マージン!I92</f>
        <v>0</v>
      </c>
      <c r="K94" s="39">
        <f>+IF(データ入力表!$D$115="購入者価格",$C94*D94,"")</f>
        <v>0</v>
      </c>
      <c r="L94" s="39">
        <f>+IF(データ入力表!$D$115="購入者価格",$C94*E94,"")</f>
        <v>0</v>
      </c>
      <c r="M94" s="39">
        <f>+IF(データ入力表!$D$115="購入者価格",$C94*F94,"")</f>
        <v>0</v>
      </c>
      <c r="N94" s="39">
        <f>+IF(データ入力表!$D$115="購入者価格",$C94*G94,"")</f>
        <v>0</v>
      </c>
      <c r="O94" s="39">
        <f>+IF(データ入力表!$D$115="購入者価格",$C94*H94,"")</f>
        <v>0</v>
      </c>
      <c r="P94" s="39">
        <f>+IF(データ入力表!$D$115="購入者価格",$C94*I94,"")</f>
        <v>0</v>
      </c>
      <c r="Q94" s="39">
        <f>+IF(データ入力表!$D$115="購入者価格",$C94*J94,"")</f>
        <v>0</v>
      </c>
      <c r="R94" s="39">
        <f t="shared" si="1"/>
        <v>0</v>
      </c>
      <c r="S94" s="39"/>
      <c r="T94" s="39">
        <f>IF(データ入力表!$D$115="購入者価格",C94-R94+S94,データ入力表!E97)</f>
        <v>0</v>
      </c>
    </row>
    <row r="95" spans="1:20">
      <c r="A95" s="254">
        <v>642</v>
      </c>
      <c r="B95" s="255" t="s">
        <v>300</v>
      </c>
      <c r="C95" s="47">
        <f>+IF(データ入力表!$D$115="購入者価格",データ入力表!E98,"")</f>
        <v>0</v>
      </c>
      <c r="D95" s="6">
        <f>マージン!C93</f>
        <v>0</v>
      </c>
      <c r="E95" s="6">
        <f>マージン!D93</f>
        <v>0</v>
      </c>
      <c r="F95" s="6">
        <f>マージン!E93</f>
        <v>0</v>
      </c>
      <c r="G95" s="6">
        <f>マージン!F93</f>
        <v>0</v>
      </c>
      <c r="H95" s="6">
        <f>マージン!G93</f>
        <v>0</v>
      </c>
      <c r="I95" s="6">
        <f>マージン!H93</f>
        <v>0</v>
      </c>
      <c r="J95" s="6">
        <f>マージン!I93</f>
        <v>0</v>
      </c>
      <c r="K95" s="47">
        <f>+IF(データ入力表!$D$115="購入者価格",$C95*D95,"")</f>
        <v>0</v>
      </c>
      <c r="L95" s="47">
        <f>+IF(データ入力表!$D$115="購入者価格",$C95*E95,"")</f>
        <v>0</v>
      </c>
      <c r="M95" s="47">
        <f>+IF(データ入力表!$D$115="購入者価格",$C95*F95,"")</f>
        <v>0</v>
      </c>
      <c r="N95" s="47">
        <f>+IF(データ入力表!$D$115="購入者価格",$C95*G95,"")</f>
        <v>0</v>
      </c>
      <c r="O95" s="47">
        <f>+IF(データ入力表!$D$115="購入者価格",$C95*H95,"")</f>
        <v>0</v>
      </c>
      <c r="P95" s="47">
        <f>+IF(データ入力表!$D$115="購入者価格",$C95*I95,"")</f>
        <v>0</v>
      </c>
      <c r="Q95" s="47">
        <f>+IF(データ入力表!$D$115="購入者価格",$C95*J95,"")</f>
        <v>0</v>
      </c>
      <c r="R95" s="47">
        <f t="shared" si="1"/>
        <v>0</v>
      </c>
      <c r="S95" s="47"/>
      <c r="T95" s="47">
        <f>IF(データ入力表!$D$115="購入者価格",C95-R95+S95,データ入力表!E98)</f>
        <v>0</v>
      </c>
    </row>
    <row r="96" spans="1:20">
      <c r="A96" s="253">
        <v>643</v>
      </c>
      <c r="B96" s="82" t="s">
        <v>301</v>
      </c>
      <c r="C96" s="39">
        <f>+IF(データ入力表!$D$115="購入者価格",データ入力表!E99,"")</f>
        <v>0</v>
      </c>
      <c r="D96" s="3">
        <f>マージン!C94</f>
        <v>0</v>
      </c>
      <c r="E96" s="3">
        <f>マージン!D94</f>
        <v>0</v>
      </c>
      <c r="F96" s="3">
        <f>マージン!E94</f>
        <v>0</v>
      </c>
      <c r="G96" s="3">
        <f>マージン!F94</f>
        <v>0</v>
      </c>
      <c r="H96" s="3">
        <f>マージン!G94</f>
        <v>0</v>
      </c>
      <c r="I96" s="3">
        <f>マージン!H94</f>
        <v>0</v>
      </c>
      <c r="J96" s="3">
        <f>マージン!I94</f>
        <v>0</v>
      </c>
      <c r="K96" s="39">
        <f>+IF(データ入力表!$D$115="購入者価格",$C96*D96,"")</f>
        <v>0</v>
      </c>
      <c r="L96" s="39">
        <f>+IF(データ入力表!$D$115="購入者価格",$C96*E96,"")</f>
        <v>0</v>
      </c>
      <c r="M96" s="39">
        <f>+IF(データ入力表!$D$115="購入者価格",$C96*F96,"")</f>
        <v>0</v>
      </c>
      <c r="N96" s="39">
        <f>+IF(データ入力表!$D$115="購入者価格",$C96*G96,"")</f>
        <v>0</v>
      </c>
      <c r="O96" s="39">
        <f>+IF(データ入力表!$D$115="購入者価格",$C96*H96,"")</f>
        <v>0</v>
      </c>
      <c r="P96" s="39">
        <f>+IF(データ入力表!$D$115="購入者価格",$C96*I96,"")</f>
        <v>0</v>
      </c>
      <c r="Q96" s="39">
        <f>+IF(データ入力表!$D$115="購入者価格",$C96*J96,"")</f>
        <v>0</v>
      </c>
      <c r="R96" s="39">
        <f t="shared" si="1"/>
        <v>0</v>
      </c>
      <c r="S96" s="39"/>
      <c r="T96" s="39">
        <f>IF(データ入力表!$D$115="購入者価格",C96-R96+S96,データ入力表!E99)</f>
        <v>0</v>
      </c>
    </row>
    <row r="97" spans="1:20">
      <c r="A97" s="253">
        <v>644</v>
      </c>
      <c r="B97" s="82" t="s">
        <v>302</v>
      </c>
      <c r="C97" s="39">
        <f>+IF(データ入力表!$D$115="購入者価格",データ入力表!E100,"")</f>
        <v>0</v>
      </c>
      <c r="D97" s="3">
        <f>マージン!C95</f>
        <v>0</v>
      </c>
      <c r="E97" s="3">
        <f>マージン!D95</f>
        <v>0</v>
      </c>
      <c r="F97" s="3">
        <f>マージン!E95</f>
        <v>0</v>
      </c>
      <c r="G97" s="3">
        <f>マージン!F95</f>
        <v>0</v>
      </c>
      <c r="H97" s="3">
        <f>マージン!G95</f>
        <v>0</v>
      </c>
      <c r="I97" s="3">
        <f>マージン!H95</f>
        <v>0</v>
      </c>
      <c r="J97" s="3">
        <f>マージン!I95</f>
        <v>0</v>
      </c>
      <c r="K97" s="39">
        <f>+IF(データ入力表!$D$115="購入者価格",$C97*D97,"")</f>
        <v>0</v>
      </c>
      <c r="L97" s="39">
        <f>+IF(データ入力表!$D$115="購入者価格",$C97*E97,"")</f>
        <v>0</v>
      </c>
      <c r="M97" s="39">
        <f>+IF(データ入力表!$D$115="購入者価格",$C97*F97,"")</f>
        <v>0</v>
      </c>
      <c r="N97" s="39">
        <f>+IF(データ入力表!$D$115="購入者価格",$C97*G97,"")</f>
        <v>0</v>
      </c>
      <c r="O97" s="39">
        <f>+IF(データ入力表!$D$115="購入者価格",$C97*H97,"")</f>
        <v>0</v>
      </c>
      <c r="P97" s="39">
        <f>+IF(データ入力表!$D$115="購入者価格",$C97*I97,"")</f>
        <v>0</v>
      </c>
      <c r="Q97" s="39">
        <f>+IF(データ入力表!$D$115="購入者価格",$C97*J97,"")</f>
        <v>0</v>
      </c>
      <c r="R97" s="39">
        <f t="shared" si="1"/>
        <v>0</v>
      </c>
      <c r="S97" s="39"/>
      <c r="T97" s="39">
        <f>IF(データ入力表!$D$115="購入者価格",C97-R97+S97,データ入力表!E100)</f>
        <v>0</v>
      </c>
    </row>
    <row r="98" spans="1:20">
      <c r="A98" s="253">
        <v>659</v>
      </c>
      <c r="B98" s="82" t="s">
        <v>303</v>
      </c>
      <c r="C98" s="39">
        <f>+IF(データ入力表!$D$115="購入者価格",データ入力表!E101,"")</f>
        <v>0</v>
      </c>
      <c r="D98" s="3">
        <f>マージン!C96</f>
        <v>0</v>
      </c>
      <c r="E98" s="3">
        <f>マージン!D96</f>
        <v>0</v>
      </c>
      <c r="F98" s="3">
        <f>マージン!E96</f>
        <v>0</v>
      </c>
      <c r="G98" s="3">
        <f>マージン!F96</f>
        <v>0</v>
      </c>
      <c r="H98" s="3">
        <f>マージン!G96</f>
        <v>0</v>
      </c>
      <c r="I98" s="3">
        <f>マージン!H96</f>
        <v>0</v>
      </c>
      <c r="J98" s="3">
        <f>マージン!I96</f>
        <v>0</v>
      </c>
      <c r="K98" s="39">
        <f>+IF(データ入力表!$D$115="購入者価格",$C98*D98,"")</f>
        <v>0</v>
      </c>
      <c r="L98" s="39">
        <f>+IF(データ入力表!$D$115="購入者価格",$C98*E98,"")</f>
        <v>0</v>
      </c>
      <c r="M98" s="39">
        <f>+IF(データ入力表!$D$115="購入者価格",$C98*F98,"")</f>
        <v>0</v>
      </c>
      <c r="N98" s="39">
        <f>+IF(データ入力表!$D$115="購入者価格",$C98*G98,"")</f>
        <v>0</v>
      </c>
      <c r="O98" s="39">
        <f>+IF(データ入力表!$D$115="購入者価格",$C98*H98,"")</f>
        <v>0</v>
      </c>
      <c r="P98" s="39">
        <f>+IF(データ入力表!$D$115="購入者価格",$C98*I98,"")</f>
        <v>0</v>
      </c>
      <c r="Q98" s="39">
        <f>+IF(データ入力表!$D$115="購入者価格",$C98*J98,"")</f>
        <v>0</v>
      </c>
      <c r="R98" s="39">
        <f t="shared" si="1"/>
        <v>0</v>
      </c>
      <c r="S98" s="39"/>
      <c r="T98" s="39">
        <f>IF(データ入力表!$D$115="購入者価格",C98-R98+S98,データ入力表!E101)</f>
        <v>0</v>
      </c>
    </row>
    <row r="99" spans="1:20">
      <c r="A99" s="253">
        <v>661</v>
      </c>
      <c r="B99" s="82" t="s">
        <v>304</v>
      </c>
      <c r="C99" s="39">
        <f>+IF(データ入力表!$D$115="購入者価格",データ入力表!E102,"")</f>
        <v>0</v>
      </c>
      <c r="D99" s="3">
        <f>マージン!C97</f>
        <v>0</v>
      </c>
      <c r="E99" s="3">
        <f>マージン!D97</f>
        <v>0</v>
      </c>
      <c r="F99" s="3">
        <f>マージン!E97</f>
        <v>0</v>
      </c>
      <c r="G99" s="3">
        <f>マージン!F97</f>
        <v>0</v>
      </c>
      <c r="H99" s="3">
        <f>マージン!G97</f>
        <v>0</v>
      </c>
      <c r="I99" s="3">
        <f>マージン!H97</f>
        <v>0</v>
      </c>
      <c r="J99" s="3">
        <f>マージン!I97</f>
        <v>0</v>
      </c>
      <c r="K99" s="39">
        <f>+IF(データ入力表!$D$115="購入者価格",$C99*D99,"")</f>
        <v>0</v>
      </c>
      <c r="L99" s="39">
        <f>+IF(データ入力表!$D$115="購入者価格",$C99*E99,"")</f>
        <v>0</v>
      </c>
      <c r="M99" s="39">
        <f>+IF(データ入力表!$D$115="購入者価格",$C99*F99,"")</f>
        <v>0</v>
      </c>
      <c r="N99" s="39">
        <f>+IF(データ入力表!$D$115="購入者価格",$C99*G99,"")</f>
        <v>0</v>
      </c>
      <c r="O99" s="39">
        <f>+IF(データ入力表!$D$115="購入者価格",$C99*H99,"")</f>
        <v>0</v>
      </c>
      <c r="P99" s="39">
        <f>+IF(データ入力表!$D$115="購入者価格",$C99*I99,"")</f>
        <v>0</v>
      </c>
      <c r="Q99" s="39">
        <f>+IF(データ入力表!$D$115="購入者価格",$C99*J99,"")</f>
        <v>0</v>
      </c>
      <c r="R99" s="39">
        <f t="shared" si="1"/>
        <v>0</v>
      </c>
      <c r="S99" s="39"/>
      <c r="T99" s="39">
        <f>IF(データ入力表!$D$115="購入者価格",C99-R99+S99,データ入力表!E102)</f>
        <v>0</v>
      </c>
    </row>
    <row r="100" spans="1:20">
      <c r="A100" s="254">
        <v>662</v>
      </c>
      <c r="B100" s="255" t="s">
        <v>305</v>
      </c>
      <c r="C100" s="47">
        <f>+IF(データ入力表!$D$115="購入者価格",データ入力表!E103,"")</f>
        <v>0</v>
      </c>
      <c r="D100" s="6">
        <f>マージン!C98</f>
        <v>0</v>
      </c>
      <c r="E100" s="6">
        <f>マージン!D98</f>
        <v>0</v>
      </c>
      <c r="F100" s="6">
        <f>マージン!E98</f>
        <v>0</v>
      </c>
      <c r="G100" s="6">
        <f>マージン!F98</f>
        <v>0</v>
      </c>
      <c r="H100" s="6">
        <f>マージン!G98</f>
        <v>0</v>
      </c>
      <c r="I100" s="6">
        <f>マージン!H98</f>
        <v>0</v>
      </c>
      <c r="J100" s="6">
        <f>マージン!I98</f>
        <v>0</v>
      </c>
      <c r="K100" s="47">
        <f>+IF(データ入力表!$D$115="購入者価格",$C100*D100,"")</f>
        <v>0</v>
      </c>
      <c r="L100" s="47">
        <f>+IF(データ入力表!$D$115="購入者価格",$C100*E100,"")</f>
        <v>0</v>
      </c>
      <c r="M100" s="47">
        <f>+IF(データ入力表!$D$115="購入者価格",$C100*F100,"")</f>
        <v>0</v>
      </c>
      <c r="N100" s="47">
        <f>+IF(データ入力表!$D$115="購入者価格",$C100*G100,"")</f>
        <v>0</v>
      </c>
      <c r="O100" s="47">
        <f>+IF(データ入力表!$D$115="購入者価格",$C100*H100,"")</f>
        <v>0</v>
      </c>
      <c r="P100" s="47">
        <f>+IF(データ入力表!$D$115="購入者価格",$C100*I100,"")</f>
        <v>0</v>
      </c>
      <c r="Q100" s="47">
        <f>+IF(データ入力表!$D$115="購入者価格",$C100*J100,"")</f>
        <v>0</v>
      </c>
      <c r="R100" s="47">
        <f t="shared" si="1"/>
        <v>0</v>
      </c>
      <c r="S100" s="47"/>
      <c r="T100" s="47">
        <f>IF(データ入力表!$D$115="購入者価格",C100-R100+S100,データ入力表!E103)</f>
        <v>0</v>
      </c>
    </row>
    <row r="101" spans="1:20">
      <c r="A101" s="253">
        <v>663</v>
      </c>
      <c r="B101" s="82" t="s">
        <v>306</v>
      </c>
      <c r="C101" s="39">
        <f>+IF(データ入力表!$D$115="購入者価格",データ入力表!E104,"")</f>
        <v>0</v>
      </c>
      <c r="D101" s="3">
        <f>マージン!C99</f>
        <v>0</v>
      </c>
      <c r="E101" s="3">
        <f>マージン!D99</f>
        <v>0</v>
      </c>
      <c r="F101" s="3">
        <f>マージン!E99</f>
        <v>0</v>
      </c>
      <c r="G101" s="3">
        <f>マージン!F99</f>
        <v>0</v>
      </c>
      <c r="H101" s="3">
        <f>マージン!G99</f>
        <v>0</v>
      </c>
      <c r="I101" s="3">
        <f>マージン!H99</f>
        <v>0</v>
      </c>
      <c r="J101" s="3">
        <f>マージン!I99</f>
        <v>0</v>
      </c>
      <c r="K101" s="39">
        <f>+IF(データ入力表!$D$115="購入者価格",$C101*D101,"")</f>
        <v>0</v>
      </c>
      <c r="L101" s="39">
        <f>+IF(データ入力表!$D$115="購入者価格",$C101*E101,"")</f>
        <v>0</v>
      </c>
      <c r="M101" s="39">
        <f>+IF(データ入力表!$D$115="購入者価格",$C101*F101,"")</f>
        <v>0</v>
      </c>
      <c r="N101" s="39">
        <f>+IF(データ入力表!$D$115="購入者価格",$C101*G101,"")</f>
        <v>0</v>
      </c>
      <c r="O101" s="39">
        <f>+IF(データ入力表!$D$115="購入者価格",$C101*H101,"")</f>
        <v>0</v>
      </c>
      <c r="P101" s="39">
        <f>+IF(データ入力表!$D$115="購入者価格",$C101*I101,"")</f>
        <v>0</v>
      </c>
      <c r="Q101" s="39">
        <f>+IF(データ入力表!$D$115="購入者価格",$C101*J101,"")</f>
        <v>0</v>
      </c>
      <c r="R101" s="39">
        <f t="shared" si="1"/>
        <v>0</v>
      </c>
      <c r="S101" s="39"/>
      <c r="T101" s="39">
        <f>IF(データ入力表!$D$115="購入者価格",C101-R101+S101,データ入力表!E104)</f>
        <v>0</v>
      </c>
    </row>
    <row r="102" spans="1:20">
      <c r="A102" s="253">
        <v>669</v>
      </c>
      <c r="B102" s="82" t="s">
        <v>307</v>
      </c>
      <c r="C102" s="39">
        <f>+IF(データ入力表!$D$115="購入者価格",データ入力表!E105,"")</f>
        <v>0</v>
      </c>
      <c r="D102" s="3">
        <f>マージン!C100</f>
        <v>0</v>
      </c>
      <c r="E102" s="3">
        <f>マージン!D100</f>
        <v>0</v>
      </c>
      <c r="F102" s="3">
        <f>マージン!E100</f>
        <v>0</v>
      </c>
      <c r="G102" s="3">
        <f>マージン!F100</f>
        <v>0</v>
      </c>
      <c r="H102" s="3">
        <f>マージン!G100</f>
        <v>0</v>
      </c>
      <c r="I102" s="3">
        <f>マージン!H100</f>
        <v>0</v>
      </c>
      <c r="J102" s="3">
        <f>マージン!I100</f>
        <v>0</v>
      </c>
      <c r="K102" s="39">
        <f>+IF(データ入力表!$D$115="購入者価格",$C102*D102,"")</f>
        <v>0</v>
      </c>
      <c r="L102" s="39">
        <f>+IF(データ入力表!$D$115="購入者価格",$C102*E102,"")</f>
        <v>0</v>
      </c>
      <c r="M102" s="39">
        <f>+IF(データ入力表!$D$115="購入者価格",$C102*F102,"")</f>
        <v>0</v>
      </c>
      <c r="N102" s="39">
        <f>+IF(データ入力表!$D$115="購入者価格",$C102*G102,"")</f>
        <v>0</v>
      </c>
      <c r="O102" s="39">
        <f>+IF(データ入力表!$D$115="購入者価格",$C102*H102,"")</f>
        <v>0</v>
      </c>
      <c r="P102" s="39">
        <f>+IF(データ入力表!$D$115="購入者価格",$C102*I102,"")</f>
        <v>0</v>
      </c>
      <c r="Q102" s="39">
        <f>+IF(データ入力表!$D$115="購入者価格",$C102*J102,"")</f>
        <v>0</v>
      </c>
      <c r="R102" s="39">
        <f t="shared" si="1"/>
        <v>0</v>
      </c>
      <c r="S102" s="39"/>
      <c r="T102" s="39">
        <f>IF(データ入力表!$D$115="購入者価格",C102-R102+S102,データ入力表!E105)</f>
        <v>0</v>
      </c>
    </row>
    <row r="103" spans="1:20">
      <c r="A103" s="253">
        <v>671</v>
      </c>
      <c r="B103" s="82" t="s">
        <v>308</v>
      </c>
      <c r="C103" s="39">
        <f>+IF(データ入力表!$D$115="購入者価格",データ入力表!E106,"")</f>
        <v>0</v>
      </c>
      <c r="D103" s="3">
        <f>マージン!C101</f>
        <v>0</v>
      </c>
      <c r="E103" s="3">
        <f>マージン!D101</f>
        <v>0</v>
      </c>
      <c r="F103" s="3">
        <f>マージン!E101</f>
        <v>0</v>
      </c>
      <c r="G103" s="3">
        <f>マージン!F101</f>
        <v>0</v>
      </c>
      <c r="H103" s="3">
        <f>マージン!G101</f>
        <v>0</v>
      </c>
      <c r="I103" s="3">
        <f>マージン!H101</f>
        <v>0</v>
      </c>
      <c r="J103" s="3">
        <f>マージン!I101</f>
        <v>0</v>
      </c>
      <c r="K103" s="39">
        <f>+IF(データ入力表!$D$115="購入者価格",$C103*D103,"")</f>
        <v>0</v>
      </c>
      <c r="L103" s="39">
        <f>+IF(データ入力表!$D$115="購入者価格",$C103*E103,"")</f>
        <v>0</v>
      </c>
      <c r="M103" s="39">
        <f>+IF(データ入力表!$D$115="購入者価格",$C103*F103,"")</f>
        <v>0</v>
      </c>
      <c r="N103" s="39">
        <f>+IF(データ入力表!$D$115="購入者価格",$C103*G103,"")</f>
        <v>0</v>
      </c>
      <c r="O103" s="39">
        <f>+IF(データ入力表!$D$115="購入者価格",$C103*H103,"")</f>
        <v>0</v>
      </c>
      <c r="P103" s="39">
        <f>+IF(データ入力表!$D$115="購入者価格",$C103*I103,"")</f>
        <v>0</v>
      </c>
      <c r="Q103" s="39">
        <f>+IF(データ入力表!$D$115="購入者価格",$C103*J103,"")</f>
        <v>0</v>
      </c>
      <c r="R103" s="39">
        <f t="shared" si="1"/>
        <v>0</v>
      </c>
      <c r="S103" s="39"/>
      <c r="T103" s="39">
        <f>IF(データ入力表!$D$115="購入者価格",C103-R103+S103,データ入力表!E106)</f>
        <v>0</v>
      </c>
    </row>
    <row r="104" spans="1:20">
      <c r="A104" s="253">
        <v>672</v>
      </c>
      <c r="B104" s="82" t="s">
        <v>309</v>
      </c>
      <c r="C104" s="39">
        <f>+IF(データ入力表!$D$115="購入者価格",データ入力表!E107,"")</f>
        <v>0</v>
      </c>
      <c r="D104" s="3">
        <f>マージン!C102</f>
        <v>0</v>
      </c>
      <c r="E104" s="3">
        <f>マージン!D102</f>
        <v>0</v>
      </c>
      <c r="F104" s="3">
        <f>マージン!E102</f>
        <v>0</v>
      </c>
      <c r="G104" s="3">
        <f>マージン!F102</f>
        <v>0</v>
      </c>
      <c r="H104" s="3">
        <f>マージン!G102</f>
        <v>0</v>
      </c>
      <c r="I104" s="3">
        <f>マージン!H102</f>
        <v>0</v>
      </c>
      <c r="J104" s="3">
        <f>マージン!I102</f>
        <v>0</v>
      </c>
      <c r="K104" s="39">
        <f>+IF(データ入力表!$D$115="購入者価格",$C104*D104,"")</f>
        <v>0</v>
      </c>
      <c r="L104" s="39">
        <f>+IF(データ入力表!$D$115="購入者価格",$C104*E104,"")</f>
        <v>0</v>
      </c>
      <c r="M104" s="39">
        <f>+IF(データ入力表!$D$115="購入者価格",$C104*F104,"")</f>
        <v>0</v>
      </c>
      <c r="N104" s="39">
        <f>+IF(データ入力表!$D$115="購入者価格",$C104*G104,"")</f>
        <v>0</v>
      </c>
      <c r="O104" s="39">
        <f>+IF(データ入力表!$D$115="購入者価格",$C104*H104,"")</f>
        <v>0</v>
      </c>
      <c r="P104" s="39">
        <f>+IF(データ入力表!$D$115="購入者価格",$C104*I104,"")</f>
        <v>0</v>
      </c>
      <c r="Q104" s="39">
        <f>+IF(データ入力表!$D$115="購入者価格",$C104*J104,"")</f>
        <v>0</v>
      </c>
      <c r="R104" s="39">
        <f t="shared" si="1"/>
        <v>0</v>
      </c>
      <c r="S104" s="39"/>
      <c r="T104" s="39">
        <f>IF(データ入力表!$D$115="購入者価格",C104-R104+S104,データ入力表!E107)</f>
        <v>0</v>
      </c>
    </row>
    <row r="105" spans="1:20">
      <c r="A105" s="254">
        <v>673</v>
      </c>
      <c r="B105" s="255" t="s">
        <v>310</v>
      </c>
      <c r="C105" s="47">
        <f>+IF(データ入力表!$D$115="購入者価格",データ入力表!E108,"")</f>
        <v>0</v>
      </c>
      <c r="D105" s="6">
        <f>マージン!C103</f>
        <v>0</v>
      </c>
      <c r="E105" s="6">
        <f>マージン!D103</f>
        <v>0</v>
      </c>
      <c r="F105" s="6">
        <f>マージン!E103</f>
        <v>0</v>
      </c>
      <c r="G105" s="6">
        <f>マージン!F103</f>
        <v>0</v>
      </c>
      <c r="H105" s="6">
        <f>マージン!G103</f>
        <v>0</v>
      </c>
      <c r="I105" s="6">
        <f>マージン!H103</f>
        <v>0</v>
      </c>
      <c r="J105" s="6">
        <f>マージン!I103</f>
        <v>0</v>
      </c>
      <c r="K105" s="47">
        <f>+IF(データ入力表!$D$115="購入者価格",$C105*D105,"")</f>
        <v>0</v>
      </c>
      <c r="L105" s="47">
        <f>+IF(データ入力表!$D$115="購入者価格",$C105*E105,"")</f>
        <v>0</v>
      </c>
      <c r="M105" s="47">
        <f>+IF(データ入力表!$D$115="購入者価格",$C105*F105,"")</f>
        <v>0</v>
      </c>
      <c r="N105" s="47">
        <f>+IF(データ入力表!$D$115="購入者価格",$C105*G105,"")</f>
        <v>0</v>
      </c>
      <c r="O105" s="47">
        <f>+IF(データ入力表!$D$115="購入者価格",$C105*H105,"")</f>
        <v>0</v>
      </c>
      <c r="P105" s="47">
        <f>+IF(データ入力表!$D$115="購入者価格",$C105*I105,"")</f>
        <v>0</v>
      </c>
      <c r="Q105" s="47">
        <f>+IF(データ入力表!$D$115="購入者価格",$C105*J105,"")</f>
        <v>0</v>
      </c>
      <c r="R105" s="47">
        <f t="shared" si="1"/>
        <v>0</v>
      </c>
      <c r="S105" s="47"/>
      <c r="T105" s="47">
        <f>IF(データ入力表!$D$115="購入者価格",C105-R105+S105,データ入力表!E108)</f>
        <v>0</v>
      </c>
    </row>
    <row r="106" spans="1:20">
      <c r="A106" s="253">
        <v>674</v>
      </c>
      <c r="B106" s="82" t="s">
        <v>311</v>
      </c>
      <c r="C106" s="39">
        <f>+IF(データ入力表!$D$115="購入者価格",データ入力表!E109,"")</f>
        <v>0</v>
      </c>
      <c r="D106" s="3">
        <f>マージン!C104</f>
        <v>0</v>
      </c>
      <c r="E106" s="3">
        <f>マージン!D104</f>
        <v>0</v>
      </c>
      <c r="F106" s="3">
        <f>マージン!E104</f>
        <v>0</v>
      </c>
      <c r="G106" s="3">
        <f>マージン!F104</f>
        <v>0</v>
      </c>
      <c r="H106" s="3">
        <f>マージン!G104</f>
        <v>0</v>
      </c>
      <c r="I106" s="3">
        <f>マージン!H104</f>
        <v>0</v>
      </c>
      <c r="J106" s="3">
        <f>マージン!I104</f>
        <v>0</v>
      </c>
      <c r="K106" s="39">
        <f>+IF(データ入力表!$D$115="購入者価格",$C106*D106,"")</f>
        <v>0</v>
      </c>
      <c r="L106" s="39">
        <f>+IF(データ入力表!$D$115="購入者価格",$C106*E106,"")</f>
        <v>0</v>
      </c>
      <c r="M106" s="39">
        <f>+IF(データ入力表!$D$115="購入者価格",$C106*F106,"")</f>
        <v>0</v>
      </c>
      <c r="N106" s="39">
        <f>+IF(データ入力表!$D$115="購入者価格",$C106*G106,"")</f>
        <v>0</v>
      </c>
      <c r="O106" s="39">
        <f>+IF(データ入力表!$D$115="購入者価格",$C106*H106,"")</f>
        <v>0</v>
      </c>
      <c r="P106" s="39">
        <f>+IF(データ入力表!$D$115="購入者価格",$C106*I106,"")</f>
        <v>0</v>
      </c>
      <c r="Q106" s="39">
        <f>+IF(データ入力表!$D$115="購入者価格",$C106*J106,"")</f>
        <v>0</v>
      </c>
      <c r="R106" s="39">
        <f t="shared" si="1"/>
        <v>0</v>
      </c>
      <c r="S106" s="39"/>
      <c r="T106" s="39">
        <f>IF(データ入力表!$D$115="購入者価格",C106-R106+S106,データ入力表!E109)</f>
        <v>0</v>
      </c>
    </row>
    <row r="107" spans="1:20">
      <c r="A107" s="253">
        <v>679</v>
      </c>
      <c r="B107" s="82" t="s">
        <v>312</v>
      </c>
      <c r="C107" s="39">
        <f>+IF(データ入力表!$D$115="購入者価格",データ入力表!E110,"")</f>
        <v>0</v>
      </c>
      <c r="D107" s="3">
        <f>マージン!C105</f>
        <v>1.358086727418413E-4</v>
      </c>
      <c r="E107" s="3">
        <f>マージン!D105</f>
        <v>0</v>
      </c>
      <c r="F107" s="3">
        <f>マージン!E105</f>
        <v>4.5406738058130778E-5</v>
      </c>
      <c r="G107" s="3">
        <f>マージン!F105</f>
        <v>0</v>
      </c>
      <c r="H107" s="3">
        <f>マージン!G105</f>
        <v>0</v>
      </c>
      <c r="I107" s="3">
        <f>マージン!H105</f>
        <v>2.7436095503402281E-6</v>
      </c>
      <c r="J107" s="3">
        <f>マージン!I105</f>
        <v>0</v>
      </c>
      <c r="K107" s="39">
        <f>+IF(データ入力表!$D$115="購入者価格",$C107*D107,"")</f>
        <v>0</v>
      </c>
      <c r="L107" s="39">
        <f>+IF(データ入力表!$D$115="購入者価格",$C107*E107,"")</f>
        <v>0</v>
      </c>
      <c r="M107" s="39">
        <f>+IF(データ入力表!$D$115="購入者価格",$C107*F107,"")</f>
        <v>0</v>
      </c>
      <c r="N107" s="39">
        <f>+IF(データ入力表!$D$115="購入者価格",$C107*G107,"")</f>
        <v>0</v>
      </c>
      <c r="O107" s="39">
        <f>+IF(データ入力表!$D$115="購入者価格",$C107*H107,"")</f>
        <v>0</v>
      </c>
      <c r="P107" s="39">
        <f>+IF(データ入力表!$D$115="購入者価格",$C107*I107,"")</f>
        <v>0</v>
      </c>
      <c r="Q107" s="39">
        <f>+IF(データ入力表!$D$115="購入者価格",$C107*J107,"")</f>
        <v>0</v>
      </c>
      <c r="R107" s="39">
        <f t="shared" si="1"/>
        <v>0</v>
      </c>
      <c r="S107" s="39"/>
      <c r="T107" s="39">
        <f>IF(データ入力表!$D$115="購入者価格",C107-R107+S107,データ入力表!E110)</f>
        <v>0</v>
      </c>
    </row>
    <row r="108" spans="1:20">
      <c r="A108" s="253">
        <v>681</v>
      </c>
      <c r="B108" s="82" t="s">
        <v>6</v>
      </c>
      <c r="C108" s="39">
        <f>+IF(データ入力表!$D$115="購入者価格",データ入力表!E111,"")</f>
        <v>0</v>
      </c>
      <c r="D108" s="3">
        <f>マージン!C106</f>
        <v>0</v>
      </c>
      <c r="E108" s="3">
        <f>マージン!D106</f>
        <v>0</v>
      </c>
      <c r="F108" s="3">
        <f>マージン!E106</f>
        <v>0</v>
      </c>
      <c r="G108" s="3">
        <f>マージン!F106</f>
        <v>0</v>
      </c>
      <c r="H108" s="3">
        <f>マージン!G106</f>
        <v>0</v>
      </c>
      <c r="I108" s="3">
        <f>マージン!H106</f>
        <v>0</v>
      </c>
      <c r="J108" s="3">
        <f>マージン!I106</f>
        <v>0</v>
      </c>
      <c r="K108" s="39">
        <f>+IF(データ入力表!$D$115="購入者価格",$C108*D108,"")</f>
        <v>0</v>
      </c>
      <c r="L108" s="39">
        <f>+IF(データ入力表!$D$115="購入者価格",$C108*E108,"")</f>
        <v>0</v>
      </c>
      <c r="M108" s="39">
        <f>+IF(データ入力表!$D$115="購入者価格",$C108*F108,"")</f>
        <v>0</v>
      </c>
      <c r="N108" s="39">
        <f>+IF(データ入力表!$D$115="購入者価格",$C108*G108,"")</f>
        <v>0</v>
      </c>
      <c r="O108" s="39">
        <f>+IF(データ入力表!$D$115="購入者価格",$C108*H108,"")</f>
        <v>0</v>
      </c>
      <c r="P108" s="39">
        <f>+IF(データ入力表!$D$115="購入者価格",$C108*I108,"")</f>
        <v>0</v>
      </c>
      <c r="Q108" s="39">
        <f>+IF(データ入力表!$D$115="購入者価格",$C108*J108,"")</f>
        <v>0</v>
      </c>
      <c r="R108" s="39">
        <f t="shared" si="1"/>
        <v>0</v>
      </c>
      <c r="S108" s="39"/>
      <c r="T108" s="39">
        <f>IF(データ入力表!$D$115="購入者価格",C108-R108+S108,データ入力表!E111)</f>
        <v>0</v>
      </c>
    </row>
    <row r="109" spans="1:20">
      <c r="A109" s="256">
        <v>691</v>
      </c>
      <c r="B109" s="257" t="s">
        <v>7</v>
      </c>
      <c r="C109" s="39">
        <f>+IF(データ入力表!$D$115="購入者価格",データ入力表!E112,"")</f>
        <v>0</v>
      </c>
      <c r="D109" s="3">
        <f>マージン!C107</f>
        <v>2.3505125679551809E-2</v>
      </c>
      <c r="E109" s="3">
        <f>マージン!D107</f>
        <v>1.685051067262187E-3</v>
      </c>
      <c r="F109" s="3">
        <f>マージン!E107</f>
        <v>6.8038475665217106E-3</v>
      </c>
      <c r="G109" s="3">
        <f>マージン!F107</f>
        <v>4.8911569932512172E-3</v>
      </c>
      <c r="H109" s="3">
        <f>マージン!G107</f>
        <v>3.5253199572013786E-4</v>
      </c>
      <c r="I109" s="3">
        <f>マージン!H107</f>
        <v>3.4580855018772776E-3</v>
      </c>
      <c r="J109" s="3">
        <f>マージン!I107</f>
        <v>1.2907219843301822E-2</v>
      </c>
      <c r="K109" s="39">
        <f>+IF(データ入力表!$D$115="購入者価格",$C109*D109,"")</f>
        <v>0</v>
      </c>
      <c r="L109" s="39">
        <f>+IF(データ入力表!$D$115="購入者価格",$C109*E109,"")</f>
        <v>0</v>
      </c>
      <c r="M109" s="39">
        <f>+IF(データ入力表!$D$115="購入者価格",$C109*F109,"")</f>
        <v>0</v>
      </c>
      <c r="N109" s="39">
        <f>+IF(データ入力表!$D$115="購入者価格",$C109*G109,"")</f>
        <v>0</v>
      </c>
      <c r="O109" s="39">
        <f>+IF(データ入力表!$D$115="購入者価格",$C109*H109,"")</f>
        <v>0</v>
      </c>
      <c r="P109" s="39">
        <f>+IF(データ入力表!$D$115="購入者価格",$C109*I109,"")</f>
        <v>0</v>
      </c>
      <c r="Q109" s="39">
        <f>+IF(データ入力表!$D$115="購入者価格",$C109*J109,"")</f>
        <v>0</v>
      </c>
      <c r="R109" s="39">
        <f t="shared" si="1"/>
        <v>0</v>
      </c>
      <c r="S109" s="39"/>
      <c r="T109" s="39">
        <f>IF(データ入力表!$D$115="購入者価格",C109-R109+S109,データ入力表!E112)</f>
        <v>0</v>
      </c>
    </row>
    <row r="110" spans="1:20">
      <c r="A110" s="33"/>
      <c r="B110" s="41" t="s">
        <v>71</v>
      </c>
      <c r="C110" s="45">
        <f>SUM(C6:C109)</f>
        <v>0</v>
      </c>
      <c r="D110" s="45"/>
      <c r="E110" s="45"/>
      <c r="F110" s="45"/>
      <c r="G110" s="45"/>
      <c r="H110" s="45"/>
      <c r="I110" s="45"/>
      <c r="J110" s="45"/>
      <c r="K110" s="45">
        <f t="shared" ref="K110:T110" si="2">SUM(K6:K109)</f>
        <v>0</v>
      </c>
      <c r="L110" s="45">
        <f t="shared" si="2"/>
        <v>0</v>
      </c>
      <c r="M110" s="45">
        <f t="shared" si="2"/>
        <v>0</v>
      </c>
      <c r="N110" s="45">
        <f t="shared" si="2"/>
        <v>0</v>
      </c>
      <c r="O110" s="45">
        <f t="shared" si="2"/>
        <v>0</v>
      </c>
      <c r="P110" s="45">
        <f t="shared" si="2"/>
        <v>0</v>
      </c>
      <c r="Q110" s="45">
        <f t="shared" si="2"/>
        <v>0</v>
      </c>
      <c r="R110" s="45">
        <f>SUM(R6:R109)</f>
        <v>0</v>
      </c>
      <c r="S110" s="45">
        <f>SUM(S6:S109)</f>
        <v>0</v>
      </c>
      <c r="T110" s="45">
        <f t="shared" si="2"/>
        <v>0</v>
      </c>
    </row>
  </sheetData>
  <sheetProtection sheet="1" objects="1" scenarios="1"/>
  <mergeCells count="3">
    <mergeCell ref="D3:J3"/>
    <mergeCell ref="K3:S3"/>
    <mergeCell ref="B3:B5"/>
  </mergeCells>
  <phoneticPr fontId="5"/>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I110"/>
  <sheetViews>
    <sheetView workbookViewId="0">
      <selection activeCell="B2" sqref="B2"/>
    </sheetView>
  </sheetViews>
  <sheetFormatPr defaultColWidth="9.375" defaultRowHeight="10.8"/>
  <cols>
    <col min="1" max="1" width="4" style="7" bestFit="1" customWidth="1"/>
    <col min="2" max="2" width="46.875" style="7" bestFit="1" customWidth="1"/>
    <col min="3" max="4" width="12.875" style="7" customWidth="1"/>
    <col min="5" max="5" width="10" style="7" customWidth="1"/>
    <col min="6" max="16384" width="9.375" style="7"/>
  </cols>
  <sheetData>
    <row r="1" spans="1:9">
      <c r="A1" s="7" t="s">
        <v>8</v>
      </c>
    </row>
    <row r="3" spans="1:9" ht="30" customHeight="1">
      <c r="A3" s="8"/>
      <c r="B3" s="34" t="s">
        <v>313</v>
      </c>
      <c r="C3" s="389" t="s">
        <v>378</v>
      </c>
      <c r="D3" s="389" t="s">
        <v>379</v>
      </c>
      <c r="E3" s="389" t="s">
        <v>380</v>
      </c>
      <c r="F3" s="389" t="s">
        <v>381</v>
      </c>
      <c r="G3" s="389" t="s">
        <v>382</v>
      </c>
      <c r="H3" s="389" t="s">
        <v>383</v>
      </c>
      <c r="I3" s="389" t="s">
        <v>384</v>
      </c>
    </row>
    <row r="4" spans="1:9">
      <c r="A4" s="253">
        <v>11</v>
      </c>
      <c r="B4" s="82" t="s">
        <v>219</v>
      </c>
      <c r="C4" s="383">
        <v>0.33467949676999675</v>
      </c>
      <c r="D4" s="383">
        <v>8.9944137744454975E-4</v>
      </c>
      <c r="E4" s="384">
        <v>3.1170385004119307E-2</v>
      </c>
      <c r="F4" s="384">
        <v>3.0951755418603395E-3</v>
      </c>
      <c r="G4" s="384">
        <v>3.3535492577617745E-4</v>
      </c>
      <c r="H4" s="384">
        <v>3.3159434943172161E-3</v>
      </c>
      <c r="I4" s="384">
        <v>1.1198037775505537E-2</v>
      </c>
    </row>
    <row r="5" spans="1:9">
      <c r="A5" s="253">
        <v>12</v>
      </c>
      <c r="B5" s="82" t="s">
        <v>220</v>
      </c>
      <c r="C5" s="383">
        <v>6.9923027895031437E-2</v>
      </c>
      <c r="D5" s="383">
        <v>1.1019269948322128E-5</v>
      </c>
      <c r="E5" s="384">
        <v>1.7081621485572896E-2</v>
      </c>
      <c r="F5" s="384">
        <v>1.9984948679002405E-4</v>
      </c>
      <c r="G5" s="384">
        <v>0</v>
      </c>
      <c r="H5" s="384">
        <v>1.1555207168535977E-3</v>
      </c>
      <c r="I5" s="384">
        <v>5.6473758485150907E-4</v>
      </c>
    </row>
    <row r="6" spans="1:9">
      <c r="A6" s="253">
        <v>13</v>
      </c>
      <c r="B6" s="82" t="s">
        <v>221</v>
      </c>
      <c r="C6" s="383">
        <v>0</v>
      </c>
      <c r="D6" s="383">
        <v>0</v>
      </c>
      <c r="E6" s="384">
        <v>0</v>
      </c>
      <c r="F6" s="384">
        <v>0</v>
      </c>
      <c r="G6" s="384">
        <v>0</v>
      </c>
      <c r="H6" s="384">
        <v>0</v>
      </c>
      <c r="I6" s="384">
        <v>0</v>
      </c>
    </row>
    <row r="7" spans="1:9">
      <c r="A7" s="253">
        <v>15</v>
      </c>
      <c r="B7" s="82" t="s">
        <v>0</v>
      </c>
      <c r="C7" s="383">
        <v>0.21797701872036809</v>
      </c>
      <c r="D7" s="383">
        <v>3.080177007505365E-5</v>
      </c>
      <c r="E7" s="384">
        <v>1.9168968243375054E-2</v>
      </c>
      <c r="F7" s="384">
        <v>7.1823409503214836E-3</v>
      </c>
      <c r="G7" s="384">
        <v>8.2927842509759821E-5</v>
      </c>
      <c r="H7" s="384">
        <v>1.2589236281957824E-3</v>
      </c>
      <c r="I7" s="384">
        <v>4.0808396404564667E-3</v>
      </c>
    </row>
    <row r="8" spans="1:9">
      <c r="A8" s="254">
        <v>17</v>
      </c>
      <c r="B8" s="255" t="s">
        <v>1</v>
      </c>
      <c r="C8" s="383">
        <v>0.24930029364152415</v>
      </c>
      <c r="D8" s="383">
        <v>8.9394507679182552E-6</v>
      </c>
      <c r="E8" s="384">
        <v>2.2013591851884961E-2</v>
      </c>
      <c r="F8" s="384">
        <v>4.7417956247218566E-4</v>
      </c>
      <c r="G8" s="384">
        <v>1.2934996589405196E-3</v>
      </c>
      <c r="H8" s="384">
        <v>3.2551260948397993E-3</v>
      </c>
      <c r="I8" s="384">
        <v>6.2630569423580331E-3</v>
      </c>
    </row>
    <row r="9" spans="1:9">
      <c r="A9" s="253">
        <v>61</v>
      </c>
      <c r="B9" s="82" t="s">
        <v>223</v>
      </c>
      <c r="C9" s="383">
        <v>2.0962594106549742E-2</v>
      </c>
      <c r="D9" s="383">
        <v>1.0901875849437826E-5</v>
      </c>
      <c r="E9" s="384">
        <v>1.8111597830838187E-2</v>
      </c>
      <c r="F9" s="384">
        <v>1.3357497427676437E-2</v>
      </c>
      <c r="G9" s="384">
        <v>0</v>
      </c>
      <c r="H9" s="384">
        <v>1.9899557383840512E-3</v>
      </c>
      <c r="I9" s="384">
        <v>2.0467752770374308E-2</v>
      </c>
    </row>
    <row r="10" spans="1:9">
      <c r="A10" s="253">
        <v>62</v>
      </c>
      <c r="B10" s="82" t="s">
        <v>364</v>
      </c>
      <c r="C10" s="383">
        <v>3.017818693951933E-2</v>
      </c>
      <c r="D10" s="383">
        <v>5.3600165594832466E-4</v>
      </c>
      <c r="E10" s="384">
        <v>7.3260746921985753E-2</v>
      </c>
      <c r="F10" s="384">
        <v>2.9234286247714448E-2</v>
      </c>
      <c r="G10" s="384">
        <v>0</v>
      </c>
      <c r="H10" s="384">
        <v>6.1347203253451412E-3</v>
      </c>
      <c r="I10" s="384">
        <v>1.8147448398742615E-2</v>
      </c>
    </row>
    <row r="11" spans="1:9">
      <c r="A11" s="253">
        <v>111</v>
      </c>
      <c r="B11" s="82" t="s">
        <v>224</v>
      </c>
      <c r="C11" s="383">
        <v>0.32972384823200612</v>
      </c>
      <c r="D11" s="383">
        <v>2.6196380081423988E-4</v>
      </c>
      <c r="E11" s="384">
        <v>2.2131362597948331E-2</v>
      </c>
      <c r="F11" s="384">
        <v>4.3054021127921464E-4</v>
      </c>
      <c r="G11" s="384">
        <v>1.0557759376473606E-4</v>
      </c>
      <c r="H11" s="384">
        <v>1.7558143068438796E-3</v>
      </c>
      <c r="I11" s="384">
        <v>3.7530950994087908E-3</v>
      </c>
    </row>
    <row r="12" spans="1:9">
      <c r="A12" s="253">
        <v>112</v>
      </c>
      <c r="B12" s="82" t="s">
        <v>225</v>
      </c>
      <c r="C12" s="383">
        <v>0.31552221832351163</v>
      </c>
      <c r="D12" s="383">
        <v>5.0229163229706722E-4</v>
      </c>
      <c r="E12" s="384">
        <v>3.6216499585052513E-2</v>
      </c>
      <c r="F12" s="384">
        <v>3.7977535052804268E-4</v>
      </c>
      <c r="G12" s="384">
        <v>4.8822277697430841E-5</v>
      </c>
      <c r="H12" s="384">
        <v>2.8533815917402422E-3</v>
      </c>
      <c r="I12" s="384">
        <v>2.9178638453028864E-3</v>
      </c>
    </row>
    <row r="13" spans="1:9">
      <c r="A13" s="254">
        <v>113</v>
      </c>
      <c r="B13" s="255" t="s">
        <v>365</v>
      </c>
      <c r="C13" s="383">
        <v>0.3100885403313326</v>
      </c>
      <c r="D13" s="383">
        <v>2.0932184638726648E-4</v>
      </c>
      <c r="E13" s="384">
        <v>7.0398168082632953E-2</v>
      </c>
      <c r="F13" s="384">
        <v>8.5474257978639338E-3</v>
      </c>
      <c r="G13" s="384">
        <v>0</v>
      </c>
      <c r="H13" s="384">
        <v>5.0598990619150136E-3</v>
      </c>
      <c r="I13" s="384">
        <v>8.200429180027325E-3</v>
      </c>
    </row>
    <row r="14" spans="1:9">
      <c r="A14" s="253">
        <v>114</v>
      </c>
      <c r="B14" s="82" t="s">
        <v>227</v>
      </c>
      <c r="C14" s="383">
        <v>0.27217783548489921</v>
      </c>
      <c r="D14" s="383">
        <v>2.6217898931409181E-4</v>
      </c>
      <c r="E14" s="384">
        <v>7.7419321061128182E-3</v>
      </c>
      <c r="F14" s="384">
        <v>2.255303133884661E-4</v>
      </c>
      <c r="G14" s="384">
        <v>3.7051408628105143E-5</v>
      </c>
      <c r="H14" s="384">
        <v>7.851274034835976E-4</v>
      </c>
      <c r="I14" s="384">
        <v>1.6461699213845629E-3</v>
      </c>
    </row>
    <row r="15" spans="1:9">
      <c r="A15" s="253">
        <v>151</v>
      </c>
      <c r="B15" s="82" t="s">
        <v>228</v>
      </c>
      <c r="C15" s="383">
        <v>0.17392155446433646</v>
      </c>
      <c r="D15" s="383">
        <v>1.8592230499207799E-4</v>
      </c>
      <c r="E15" s="384">
        <v>1.143913694438615E-2</v>
      </c>
      <c r="F15" s="384">
        <v>1.7267266946390693E-4</v>
      </c>
      <c r="G15" s="384">
        <v>1.7096303907317518E-5</v>
      </c>
      <c r="H15" s="384">
        <v>8.6550038530794934E-4</v>
      </c>
      <c r="I15" s="384">
        <v>4.9074940365954932E-3</v>
      </c>
    </row>
    <row r="16" spans="1:9">
      <c r="A16" s="253">
        <v>152</v>
      </c>
      <c r="B16" s="82" t="s">
        <v>229</v>
      </c>
      <c r="C16" s="383">
        <v>0.48392850814247823</v>
      </c>
      <c r="D16" s="383">
        <v>2.3268826180794484E-5</v>
      </c>
      <c r="E16" s="384">
        <v>2.1835824469998787E-2</v>
      </c>
      <c r="F16" s="384">
        <v>3.5769555568999765E-4</v>
      </c>
      <c r="G16" s="384">
        <v>1.8185482615143997E-4</v>
      </c>
      <c r="H16" s="384">
        <v>1.6381969595161802E-3</v>
      </c>
      <c r="I16" s="384">
        <v>1.6777181658294065E-3</v>
      </c>
    </row>
    <row r="17" spans="1:9">
      <c r="A17" s="253">
        <v>161</v>
      </c>
      <c r="B17" s="82" t="s">
        <v>366</v>
      </c>
      <c r="C17" s="383">
        <v>0.13671131953196264</v>
      </c>
      <c r="D17" s="383">
        <v>8.7020175562110982E-5</v>
      </c>
      <c r="E17" s="384">
        <v>5.9580615228268352E-2</v>
      </c>
      <c r="F17" s="384">
        <v>2.9315741556200604E-3</v>
      </c>
      <c r="G17" s="384">
        <v>2.0771147433167195E-5</v>
      </c>
      <c r="H17" s="384">
        <v>3.9016960625775639E-3</v>
      </c>
      <c r="I17" s="384">
        <v>3.608057630969737E-3</v>
      </c>
    </row>
    <row r="18" spans="1:9">
      <c r="A18" s="254">
        <v>162</v>
      </c>
      <c r="B18" s="255" t="s">
        <v>231</v>
      </c>
      <c r="C18" s="383">
        <v>0.40920737376117189</v>
      </c>
      <c r="D18" s="383">
        <v>1.0836798256986555E-4</v>
      </c>
      <c r="E18" s="384">
        <v>1.8181251812531288E-2</v>
      </c>
      <c r="F18" s="384">
        <v>4.5957676818596824E-4</v>
      </c>
      <c r="G18" s="384">
        <v>8.2043776277590508E-5</v>
      </c>
      <c r="H18" s="384">
        <v>1.3252044184302789E-3</v>
      </c>
      <c r="I18" s="384">
        <v>1.4579222918204987E-3</v>
      </c>
    </row>
    <row r="19" spans="1:9">
      <c r="A19" s="253">
        <v>163</v>
      </c>
      <c r="B19" s="82" t="s">
        <v>232</v>
      </c>
      <c r="C19" s="383">
        <v>0.21016415162458235</v>
      </c>
      <c r="D19" s="383">
        <v>1.9628410564387425E-3</v>
      </c>
      <c r="E19" s="384">
        <v>4.7206901700559793E-2</v>
      </c>
      <c r="F19" s="384">
        <v>3.5185547926941214E-3</v>
      </c>
      <c r="G19" s="384">
        <v>0</v>
      </c>
      <c r="H19" s="384">
        <v>4.8149052990499952E-3</v>
      </c>
      <c r="I19" s="384">
        <v>7.8338250007527893E-3</v>
      </c>
    </row>
    <row r="20" spans="1:9">
      <c r="A20" s="253">
        <v>164</v>
      </c>
      <c r="B20" s="82" t="s">
        <v>233</v>
      </c>
      <c r="C20" s="383">
        <v>0.19121492412733784</v>
      </c>
      <c r="D20" s="383">
        <v>6.2408153798085026E-4</v>
      </c>
      <c r="E20" s="384">
        <v>5.422069190110889E-2</v>
      </c>
      <c r="F20" s="384">
        <v>3.6324798052702976E-3</v>
      </c>
      <c r="G20" s="384">
        <v>0</v>
      </c>
      <c r="H20" s="384">
        <v>4.088852135161831E-3</v>
      </c>
      <c r="I20" s="384">
        <v>8.2811757696175554E-3</v>
      </c>
    </row>
    <row r="21" spans="1:9">
      <c r="A21" s="253">
        <v>191</v>
      </c>
      <c r="B21" s="82" t="s">
        <v>234</v>
      </c>
      <c r="C21" s="383">
        <v>5.5435777480309159E-2</v>
      </c>
      <c r="D21" s="383">
        <v>5.3638263550614652E-5</v>
      </c>
      <c r="E21" s="384">
        <v>2.6833399192211362E-2</v>
      </c>
      <c r="F21" s="384">
        <v>0</v>
      </c>
      <c r="G21" s="384">
        <v>0</v>
      </c>
      <c r="H21" s="384">
        <v>1.6884314004535232E-3</v>
      </c>
      <c r="I21" s="384">
        <v>6.3432213154486147E-3</v>
      </c>
    </row>
    <row r="22" spans="1:9">
      <c r="A22" s="253">
        <v>201</v>
      </c>
      <c r="B22" s="82" t="s">
        <v>235</v>
      </c>
      <c r="C22" s="383">
        <v>0.24450448909310923</v>
      </c>
      <c r="D22" s="383">
        <v>3.827963201074634E-4</v>
      </c>
      <c r="E22" s="384">
        <v>1.9744157448473233E-2</v>
      </c>
      <c r="F22" s="384">
        <v>1.6747689550782208E-2</v>
      </c>
      <c r="G22" s="384">
        <v>0</v>
      </c>
      <c r="H22" s="384">
        <v>1.7681544309725691E-3</v>
      </c>
      <c r="I22" s="384">
        <v>3.3428074254072994E-3</v>
      </c>
    </row>
    <row r="23" spans="1:9">
      <c r="A23" s="254">
        <v>202</v>
      </c>
      <c r="B23" s="255" t="s">
        <v>236</v>
      </c>
      <c r="C23" s="383">
        <v>0.12378639028889656</v>
      </c>
      <c r="D23" s="383">
        <v>7.217340470590238E-4</v>
      </c>
      <c r="E23" s="384">
        <v>2.727107283393047E-2</v>
      </c>
      <c r="F23" s="384">
        <v>6.0295069754531866E-3</v>
      </c>
      <c r="G23" s="384">
        <v>1.8984387632391554E-5</v>
      </c>
      <c r="H23" s="384">
        <v>2.866642532491125E-3</v>
      </c>
      <c r="I23" s="384">
        <v>4.453802801964688E-3</v>
      </c>
    </row>
    <row r="24" spans="1:9">
      <c r="A24" s="253">
        <v>203</v>
      </c>
      <c r="B24" s="82" t="s">
        <v>237</v>
      </c>
      <c r="C24" s="383">
        <v>2.1810981916768953E-2</v>
      </c>
      <c r="D24" s="383">
        <v>3.937087211143671E-4</v>
      </c>
      <c r="E24" s="384">
        <v>3.5625375775273832E-2</v>
      </c>
      <c r="F24" s="384">
        <v>6.221139180694858E-3</v>
      </c>
      <c r="G24" s="384">
        <v>0</v>
      </c>
      <c r="H24" s="384">
        <v>3.3614122743882099E-3</v>
      </c>
      <c r="I24" s="384">
        <v>3.8585860834042902E-3</v>
      </c>
    </row>
    <row r="25" spans="1:9">
      <c r="A25" s="253">
        <v>204</v>
      </c>
      <c r="B25" s="82" t="s">
        <v>367</v>
      </c>
      <c r="C25" s="383">
        <v>7.8009712011464866E-2</v>
      </c>
      <c r="D25" s="383">
        <v>2.8453017720808698E-4</v>
      </c>
      <c r="E25" s="384">
        <v>1.7019760963397301E-2</v>
      </c>
      <c r="F25" s="384">
        <v>2.9002364112798965E-3</v>
      </c>
      <c r="G25" s="384">
        <v>2.7166801879606109E-5</v>
      </c>
      <c r="H25" s="384">
        <v>1.719923014572585E-3</v>
      </c>
      <c r="I25" s="384">
        <v>2.2561668339748987E-3</v>
      </c>
    </row>
    <row r="26" spans="1:9">
      <c r="A26" s="253">
        <v>205</v>
      </c>
      <c r="B26" s="82" t="s">
        <v>239</v>
      </c>
      <c r="C26" s="383">
        <v>0.1350226522105252</v>
      </c>
      <c r="D26" s="383">
        <v>1.7392490536438974E-4</v>
      </c>
      <c r="E26" s="384">
        <v>2.1669259363219735E-2</v>
      </c>
      <c r="F26" s="384">
        <v>6.0388406055629734E-4</v>
      </c>
      <c r="G26" s="384">
        <v>1.1017867308151386E-5</v>
      </c>
      <c r="H26" s="384">
        <v>1.4782305305103109E-3</v>
      </c>
      <c r="I26" s="384">
        <v>5.1642318054349566E-3</v>
      </c>
    </row>
    <row r="27" spans="1:9">
      <c r="A27" s="253">
        <v>206</v>
      </c>
      <c r="B27" s="82" t="s">
        <v>240</v>
      </c>
      <c r="C27" s="383">
        <v>0.17117289410564732</v>
      </c>
      <c r="D27" s="383">
        <v>0</v>
      </c>
      <c r="E27" s="384">
        <v>2.7674850390061598E-2</v>
      </c>
      <c r="F27" s="384">
        <v>4.6483336387952584E-5</v>
      </c>
      <c r="G27" s="384">
        <v>2.3905715856661328E-5</v>
      </c>
      <c r="H27" s="384">
        <v>1.7265239229810958E-3</v>
      </c>
      <c r="I27" s="384">
        <v>5.1941808175223585E-3</v>
      </c>
    </row>
    <row r="28" spans="1:9">
      <c r="A28" s="254">
        <v>207</v>
      </c>
      <c r="B28" s="255" t="s">
        <v>241</v>
      </c>
      <c r="C28" s="383">
        <v>0.24267267285750335</v>
      </c>
      <c r="D28" s="383">
        <v>4.6311756344195328E-4</v>
      </c>
      <c r="E28" s="384">
        <v>2.2603443544959904E-2</v>
      </c>
      <c r="F28" s="384">
        <v>3.9956503735070705E-4</v>
      </c>
      <c r="G28" s="384">
        <v>7.7579885453728538E-5</v>
      </c>
      <c r="H28" s="384">
        <v>1.9415726129835807E-3</v>
      </c>
      <c r="I28" s="384">
        <v>1.5485918463540387E-3</v>
      </c>
    </row>
    <row r="29" spans="1:9">
      <c r="A29" s="253">
        <v>208</v>
      </c>
      <c r="B29" s="82" t="s">
        <v>368</v>
      </c>
      <c r="C29" s="383">
        <v>0.32165024028340139</v>
      </c>
      <c r="D29" s="383">
        <v>2.5767460668416227E-4</v>
      </c>
      <c r="E29" s="384">
        <v>1.3755202614660929E-2</v>
      </c>
      <c r="F29" s="384">
        <v>3.7524322261678448E-4</v>
      </c>
      <c r="G29" s="384">
        <v>2.009650389990151E-5</v>
      </c>
      <c r="H29" s="384">
        <v>1.1193020410969437E-3</v>
      </c>
      <c r="I29" s="384">
        <v>1.4585830988402201E-3</v>
      </c>
    </row>
    <row r="30" spans="1:9">
      <c r="A30" s="253">
        <v>211</v>
      </c>
      <c r="B30" s="82" t="s">
        <v>243</v>
      </c>
      <c r="C30" s="383">
        <v>0.2065839169718969</v>
      </c>
      <c r="D30" s="383">
        <v>6.4766874323252566E-4</v>
      </c>
      <c r="E30" s="384">
        <v>9.3324894755385628E-3</v>
      </c>
      <c r="F30" s="384">
        <v>5.9526588804474055E-3</v>
      </c>
      <c r="G30" s="384">
        <v>1.1206059639396472E-6</v>
      </c>
      <c r="H30" s="384">
        <v>1.8940315986809555E-3</v>
      </c>
      <c r="I30" s="384">
        <v>1.6153327450567061E-3</v>
      </c>
    </row>
    <row r="31" spans="1:9">
      <c r="A31" s="253">
        <v>212</v>
      </c>
      <c r="B31" s="82" t="s">
        <v>244</v>
      </c>
      <c r="C31" s="383">
        <v>5.2012779552715653E-2</v>
      </c>
      <c r="D31" s="383">
        <v>5.9208019462438083E-5</v>
      </c>
      <c r="E31" s="384">
        <v>3.2918486385086612E-2</v>
      </c>
      <c r="F31" s="384">
        <v>1.0153296010786411E-2</v>
      </c>
      <c r="G31" s="384">
        <v>0</v>
      </c>
      <c r="H31" s="384">
        <v>2.5095993199871032E-3</v>
      </c>
      <c r="I31" s="384">
        <v>6.6652988246328811E-4</v>
      </c>
    </row>
    <row r="32" spans="1:9">
      <c r="A32" s="253">
        <v>221</v>
      </c>
      <c r="B32" s="82" t="s">
        <v>245</v>
      </c>
      <c r="C32" s="383">
        <v>0.17252148642986123</v>
      </c>
      <c r="D32" s="383">
        <v>1.3619209449440277E-4</v>
      </c>
      <c r="E32" s="384">
        <v>2.4500575952549147E-2</v>
      </c>
      <c r="F32" s="384">
        <v>4.7871554710132914E-4</v>
      </c>
      <c r="G32" s="384">
        <v>1.7484572879015799E-5</v>
      </c>
      <c r="H32" s="384">
        <v>1.64884211598167E-3</v>
      </c>
      <c r="I32" s="384">
        <v>4.2098296125023405E-3</v>
      </c>
    </row>
    <row r="33" spans="1:9">
      <c r="A33" s="254">
        <v>222</v>
      </c>
      <c r="B33" s="255" t="s">
        <v>246</v>
      </c>
      <c r="C33" s="383">
        <v>0.20865009614368171</v>
      </c>
      <c r="D33" s="383">
        <v>9.895072798257115E-5</v>
      </c>
      <c r="E33" s="384">
        <v>2.2992994776640793E-2</v>
      </c>
      <c r="F33" s="384">
        <v>2.0879166891199074E-3</v>
      </c>
      <c r="G33" s="384">
        <v>7.8296875841996527E-5</v>
      </c>
      <c r="H33" s="384">
        <v>1.8838190775125928E-3</v>
      </c>
      <c r="I33" s="384">
        <v>1.6162578111460579E-3</v>
      </c>
    </row>
    <row r="34" spans="1:9">
      <c r="A34" s="253">
        <v>231</v>
      </c>
      <c r="B34" s="82" t="s">
        <v>247</v>
      </c>
      <c r="C34" s="383">
        <v>0.405784057769148</v>
      </c>
      <c r="D34" s="383">
        <v>1.19049461479761E-5</v>
      </c>
      <c r="E34" s="384">
        <v>1.3535923770248825E-2</v>
      </c>
      <c r="F34" s="384">
        <v>6.8532806658515744E-4</v>
      </c>
      <c r="G34" s="384">
        <v>9.0477590724618358E-5</v>
      </c>
      <c r="H34" s="384">
        <v>1.0095394333483733E-3</v>
      </c>
      <c r="I34" s="384">
        <v>1.75836054605607E-3</v>
      </c>
    </row>
    <row r="35" spans="1:9">
      <c r="A35" s="253">
        <v>251</v>
      </c>
      <c r="B35" s="82" t="s">
        <v>248</v>
      </c>
      <c r="C35" s="383">
        <v>0.15224680107028374</v>
      </c>
      <c r="D35" s="383">
        <v>2.5061594298884677E-4</v>
      </c>
      <c r="E35" s="384">
        <v>3.7306275995443346E-2</v>
      </c>
      <c r="F35" s="384">
        <v>4.7145468514054097E-3</v>
      </c>
      <c r="G35" s="384">
        <v>3.020107558216547E-5</v>
      </c>
      <c r="H35" s="384">
        <v>2.9024823164754813E-3</v>
      </c>
      <c r="I35" s="384">
        <v>6.2627493575648395E-3</v>
      </c>
    </row>
    <row r="36" spans="1:9">
      <c r="A36" s="253">
        <v>252</v>
      </c>
      <c r="B36" s="82" t="s">
        <v>249</v>
      </c>
      <c r="C36" s="383">
        <v>0.20181090496584311</v>
      </c>
      <c r="D36" s="383">
        <v>3.1975260001754105E-4</v>
      </c>
      <c r="E36" s="384">
        <v>4.8012378797130863E-2</v>
      </c>
      <c r="F36" s="384">
        <v>8.3663556479224195E-3</v>
      </c>
      <c r="G36" s="384">
        <v>0</v>
      </c>
      <c r="H36" s="384">
        <v>2.9357852648214128E-3</v>
      </c>
      <c r="I36" s="384">
        <v>3.4202255754240844E-4</v>
      </c>
    </row>
    <row r="37" spans="1:9">
      <c r="A37" s="253">
        <v>253</v>
      </c>
      <c r="B37" s="82" t="s">
        <v>250</v>
      </c>
      <c r="C37" s="383">
        <v>0.18243827307546082</v>
      </c>
      <c r="D37" s="383">
        <v>3.6949129799375947E-5</v>
      </c>
      <c r="E37" s="384">
        <v>2.6382651022275463E-2</v>
      </c>
      <c r="F37" s="384">
        <v>3.4586330183257962E-3</v>
      </c>
      <c r="G37" s="384">
        <v>7.7787641682896738E-6</v>
      </c>
      <c r="H37" s="384">
        <v>1.9067695667520062E-3</v>
      </c>
      <c r="I37" s="384">
        <v>7.6329123401342423E-4</v>
      </c>
    </row>
    <row r="38" spans="1:9">
      <c r="A38" s="254">
        <v>259</v>
      </c>
      <c r="B38" s="255" t="s">
        <v>251</v>
      </c>
      <c r="C38" s="383">
        <v>0.14865258501176068</v>
      </c>
      <c r="D38" s="383">
        <v>1.5732822406031434E-4</v>
      </c>
      <c r="E38" s="384">
        <v>3.902440924030718E-2</v>
      </c>
      <c r="F38" s="384">
        <v>4.0247207813449227E-3</v>
      </c>
      <c r="G38" s="384">
        <v>1.0125083726653893E-5</v>
      </c>
      <c r="H38" s="384">
        <v>2.8420331168123123E-3</v>
      </c>
      <c r="I38" s="384">
        <v>4.7950059971649762E-3</v>
      </c>
    </row>
    <row r="39" spans="1:9">
      <c r="A39" s="253">
        <v>261</v>
      </c>
      <c r="B39" s="82" t="s">
        <v>252</v>
      </c>
      <c r="C39" s="383">
        <v>6.2183745184921306E-2</v>
      </c>
      <c r="D39" s="383">
        <v>1.9181432554886232E-5</v>
      </c>
      <c r="E39" s="384">
        <v>1.7808806214602547E-2</v>
      </c>
      <c r="F39" s="384">
        <v>4.6189419256970326E-3</v>
      </c>
      <c r="G39" s="384">
        <v>0</v>
      </c>
      <c r="H39" s="384">
        <v>1.2722926930735091E-3</v>
      </c>
      <c r="I39" s="384">
        <v>2.4184873295288014E-3</v>
      </c>
    </row>
    <row r="40" spans="1:9">
      <c r="A40" s="253">
        <v>263</v>
      </c>
      <c r="B40" s="82" t="s">
        <v>253</v>
      </c>
      <c r="C40" s="383">
        <v>3.1682631037197415E-2</v>
      </c>
      <c r="D40" s="383">
        <v>4.992805820703804E-5</v>
      </c>
      <c r="E40" s="384">
        <v>2.2938664641302203E-2</v>
      </c>
      <c r="F40" s="384">
        <v>7.0993664179845907E-3</v>
      </c>
      <c r="G40" s="384">
        <v>0</v>
      </c>
      <c r="H40" s="384">
        <v>1.6632599592607219E-3</v>
      </c>
      <c r="I40" s="384">
        <v>3.1268076856932913E-3</v>
      </c>
    </row>
    <row r="41" spans="1:9">
      <c r="A41" s="253">
        <v>269</v>
      </c>
      <c r="B41" s="82" t="s">
        <v>254</v>
      </c>
      <c r="C41" s="383">
        <v>4.9466479192518828E-2</v>
      </c>
      <c r="D41" s="383">
        <v>4.8640718163235988E-5</v>
      </c>
      <c r="E41" s="384">
        <v>2.0625549800365673E-2</v>
      </c>
      <c r="F41" s="384">
        <v>5.70453817900463E-3</v>
      </c>
      <c r="G41" s="384">
        <v>0</v>
      </c>
      <c r="H41" s="384">
        <v>1.466385681680812E-3</v>
      </c>
      <c r="I41" s="384">
        <v>2.774406234458065E-3</v>
      </c>
    </row>
    <row r="42" spans="1:9">
      <c r="A42" s="253">
        <v>271</v>
      </c>
      <c r="B42" s="82" t="s">
        <v>255</v>
      </c>
      <c r="C42" s="383">
        <v>0.11233881709100449</v>
      </c>
      <c r="D42" s="383">
        <v>1.0159758948486688E-4</v>
      </c>
      <c r="E42" s="384">
        <v>1.9640364823754995E-2</v>
      </c>
      <c r="F42" s="384">
        <v>1.0843839722193638E-3</v>
      </c>
      <c r="G42" s="384">
        <v>1.0724995180998787E-5</v>
      </c>
      <c r="H42" s="384">
        <v>1.3413490594614023E-3</v>
      </c>
      <c r="I42" s="384">
        <v>8.4936164538817957E-3</v>
      </c>
    </row>
    <row r="43" spans="1:9">
      <c r="A43" s="254">
        <v>272</v>
      </c>
      <c r="B43" s="255" t="s">
        <v>256</v>
      </c>
      <c r="C43" s="383">
        <v>9.1681563479105013E-2</v>
      </c>
      <c r="D43" s="383">
        <v>3.8981056685042875E-5</v>
      </c>
      <c r="E43" s="384">
        <v>2.0181299550467765E-2</v>
      </c>
      <c r="F43" s="384">
        <v>1.1460430665402605E-3</v>
      </c>
      <c r="G43" s="384">
        <v>9.1403857054583294E-6</v>
      </c>
      <c r="H43" s="384">
        <v>1.3112420964227353E-3</v>
      </c>
      <c r="I43" s="384">
        <v>5.556010334550214E-3</v>
      </c>
    </row>
    <row r="44" spans="1:9">
      <c r="A44" s="253">
        <v>281</v>
      </c>
      <c r="B44" s="82" t="s">
        <v>257</v>
      </c>
      <c r="C44" s="383">
        <v>0.11117172827932106</v>
      </c>
      <c r="D44" s="383">
        <v>1.3598813984066249E-4</v>
      </c>
      <c r="E44" s="384">
        <v>6.4782685078701358E-2</v>
      </c>
      <c r="F44" s="384">
        <v>3.7645931382591772E-4</v>
      </c>
      <c r="G44" s="384">
        <v>0</v>
      </c>
      <c r="H44" s="384">
        <v>4.1244989219736006E-3</v>
      </c>
      <c r="I44" s="384">
        <v>9.7292038268201721E-4</v>
      </c>
    </row>
    <row r="45" spans="1:9">
      <c r="A45" s="253">
        <v>289</v>
      </c>
      <c r="B45" s="82" t="s">
        <v>258</v>
      </c>
      <c r="C45" s="383">
        <v>0.1447972338964934</v>
      </c>
      <c r="D45" s="383">
        <v>1.2602399421964691E-4</v>
      </c>
      <c r="E45" s="384">
        <v>2.3561067591722853E-2</v>
      </c>
      <c r="F45" s="384">
        <v>1.5521938865849085E-3</v>
      </c>
      <c r="G45" s="384">
        <v>8.4738573126580409E-6</v>
      </c>
      <c r="H45" s="384">
        <v>1.7204886341432798E-3</v>
      </c>
      <c r="I45" s="384">
        <v>2.1594541495838795E-3</v>
      </c>
    </row>
    <row r="46" spans="1:9">
      <c r="A46" s="253">
        <v>291</v>
      </c>
      <c r="B46" s="82" t="s">
        <v>259</v>
      </c>
      <c r="C46" s="383">
        <v>0.1028494212078634</v>
      </c>
      <c r="D46" s="383">
        <v>1.9009403760472671E-5</v>
      </c>
      <c r="E46" s="384">
        <v>1.0857464101330438E-2</v>
      </c>
      <c r="F46" s="384">
        <v>3.6773617894774846E-4</v>
      </c>
      <c r="G46" s="384">
        <v>3.1829699319861218E-5</v>
      </c>
      <c r="H46" s="384">
        <v>7.3274620309263846E-4</v>
      </c>
      <c r="I46" s="384">
        <v>1.1860983788220506E-3</v>
      </c>
    </row>
    <row r="47" spans="1:9">
      <c r="A47" s="253">
        <v>301</v>
      </c>
      <c r="B47" s="82" t="s">
        <v>260</v>
      </c>
      <c r="C47" s="383">
        <v>0.12245219012281004</v>
      </c>
      <c r="D47" s="383">
        <v>1.9369794714385212E-5</v>
      </c>
      <c r="E47" s="384">
        <v>9.5929486180830296E-3</v>
      </c>
      <c r="F47" s="384">
        <v>3.2429381842819156E-4</v>
      </c>
      <c r="G47" s="384">
        <v>7.9050952175653249E-6</v>
      </c>
      <c r="H47" s="384">
        <v>6.1844657205022753E-4</v>
      </c>
      <c r="I47" s="384">
        <v>1.072180546087676E-3</v>
      </c>
    </row>
    <row r="48" spans="1:9">
      <c r="A48" s="254">
        <v>311</v>
      </c>
      <c r="B48" s="255" t="s">
        <v>261</v>
      </c>
      <c r="C48" s="383">
        <v>0.17571592604245978</v>
      </c>
      <c r="D48" s="383">
        <v>6.2946260888691494E-6</v>
      </c>
      <c r="E48" s="384">
        <v>1.1731744257974639E-2</v>
      </c>
      <c r="F48" s="384">
        <v>3.0079320381810437E-4</v>
      </c>
      <c r="G48" s="384">
        <v>4.5591077529380842E-5</v>
      </c>
      <c r="H48" s="384">
        <v>8.544505299490666E-4</v>
      </c>
      <c r="I48" s="384">
        <v>9.2162318264028451E-4</v>
      </c>
    </row>
    <row r="49" spans="1:9">
      <c r="A49" s="253">
        <v>321</v>
      </c>
      <c r="B49" s="82" t="s">
        <v>262</v>
      </c>
      <c r="C49" s="383">
        <v>6.2268141446607271E-2</v>
      </c>
      <c r="D49" s="383">
        <v>5.3767085211420817E-6</v>
      </c>
      <c r="E49" s="384">
        <v>6.6931379949524226E-3</v>
      </c>
      <c r="F49" s="384">
        <v>2.7968485575155153E-4</v>
      </c>
      <c r="G49" s="384">
        <v>2.6979555257873659E-4</v>
      </c>
      <c r="H49" s="384">
        <v>8.3348583342918593E-4</v>
      </c>
      <c r="I49" s="384">
        <v>9.3477918146141626E-4</v>
      </c>
    </row>
    <row r="50" spans="1:9">
      <c r="A50" s="253">
        <v>329</v>
      </c>
      <c r="B50" s="82" t="s">
        <v>263</v>
      </c>
      <c r="C50" s="383">
        <v>5.4900438004842109E-2</v>
      </c>
      <c r="D50" s="383">
        <v>6.8634563063065159E-6</v>
      </c>
      <c r="E50" s="384">
        <v>7.9378780426632451E-3</v>
      </c>
      <c r="F50" s="384">
        <v>3.1513734125058221E-4</v>
      </c>
      <c r="G50" s="384">
        <v>8.7130996159721702E-5</v>
      </c>
      <c r="H50" s="384">
        <v>6.7192073941061759E-4</v>
      </c>
      <c r="I50" s="384">
        <v>1.0929181694533849E-3</v>
      </c>
    </row>
    <row r="51" spans="1:9">
      <c r="A51" s="253">
        <v>331</v>
      </c>
      <c r="B51" s="82" t="s">
        <v>264</v>
      </c>
      <c r="C51" s="383">
        <v>9.1615320457115915E-2</v>
      </c>
      <c r="D51" s="383">
        <v>4.8414445883376624E-6</v>
      </c>
      <c r="E51" s="384">
        <v>8.4693003998653517E-3</v>
      </c>
      <c r="F51" s="384">
        <v>2.986506799002017E-4</v>
      </c>
      <c r="G51" s="384">
        <v>4.7465143022918264E-6</v>
      </c>
      <c r="H51" s="384">
        <v>5.1319312636379226E-4</v>
      </c>
      <c r="I51" s="384">
        <v>9.5661249248389462E-4</v>
      </c>
    </row>
    <row r="52" spans="1:9">
      <c r="A52" s="253">
        <v>332</v>
      </c>
      <c r="B52" s="82" t="s">
        <v>265</v>
      </c>
      <c r="C52" s="383">
        <v>0.36259315655612212</v>
      </c>
      <c r="D52" s="383">
        <v>3.1034897663669669E-5</v>
      </c>
      <c r="E52" s="384">
        <v>5.746434928366643E-3</v>
      </c>
      <c r="F52" s="384">
        <v>1.9882249947099606E-4</v>
      </c>
      <c r="G52" s="384">
        <v>2.6553923134690625E-5</v>
      </c>
      <c r="H52" s="384">
        <v>4.3847165576157895E-4</v>
      </c>
      <c r="I52" s="384">
        <v>7.3039884822358409E-4</v>
      </c>
    </row>
    <row r="53" spans="1:9">
      <c r="A53" s="254">
        <v>333</v>
      </c>
      <c r="B53" s="255" t="s">
        <v>266</v>
      </c>
      <c r="C53" s="383">
        <v>0.10447272372966333</v>
      </c>
      <c r="D53" s="383">
        <v>8.7336030015210124E-6</v>
      </c>
      <c r="E53" s="384">
        <v>9.3408613352205187E-3</v>
      </c>
      <c r="F53" s="384">
        <v>2.600976143890476E-4</v>
      </c>
      <c r="G53" s="384">
        <v>2.9202985036335881E-5</v>
      </c>
      <c r="H53" s="384">
        <v>6.2226921385837204E-4</v>
      </c>
      <c r="I53" s="384">
        <v>9.5387320282237298E-4</v>
      </c>
    </row>
    <row r="54" spans="1:9">
      <c r="A54" s="253">
        <v>339</v>
      </c>
      <c r="B54" s="82" t="s">
        <v>267</v>
      </c>
      <c r="C54" s="383">
        <v>0.16865074065797536</v>
      </c>
      <c r="D54" s="383">
        <v>1.3411834195142957E-4</v>
      </c>
      <c r="E54" s="384">
        <v>5.7223185410537588E-3</v>
      </c>
      <c r="F54" s="384">
        <v>2.6477804471213457E-4</v>
      </c>
      <c r="G54" s="384">
        <v>7.9932994630078365E-5</v>
      </c>
      <c r="H54" s="384">
        <v>6.1948070838310733E-4</v>
      </c>
      <c r="I54" s="384">
        <v>7.701236598013319E-4</v>
      </c>
    </row>
    <row r="55" spans="1:9">
      <c r="A55" s="253">
        <v>341</v>
      </c>
      <c r="B55" s="82" t="s">
        <v>268</v>
      </c>
      <c r="C55" s="383">
        <v>0.19462141717058359</v>
      </c>
      <c r="D55" s="383">
        <v>2.0565433466283026E-5</v>
      </c>
      <c r="E55" s="384">
        <v>7.0424576655629522E-3</v>
      </c>
      <c r="F55" s="384">
        <v>3.0738759595880482E-4</v>
      </c>
      <c r="G55" s="384">
        <v>3.8177320636876469E-5</v>
      </c>
      <c r="H55" s="384">
        <v>5.1315132122517915E-4</v>
      </c>
      <c r="I55" s="384">
        <v>8.8409485784308203E-4</v>
      </c>
    </row>
    <row r="56" spans="1:9">
      <c r="A56" s="253">
        <v>342</v>
      </c>
      <c r="B56" s="82" t="s">
        <v>269</v>
      </c>
      <c r="C56" s="383">
        <v>0.14987528066678352</v>
      </c>
      <c r="D56" s="383">
        <v>1.0300542231579366E-5</v>
      </c>
      <c r="E56" s="384">
        <v>4.9278897665400497E-3</v>
      </c>
      <c r="F56" s="384">
        <v>2.874954912135455E-4</v>
      </c>
      <c r="G56" s="384">
        <v>6.2906882914288268E-5</v>
      </c>
      <c r="H56" s="384">
        <v>4.1882740466618243E-4</v>
      </c>
      <c r="I56" s="384">
        <v>6.9399903285265977E-4</v>
      </c>
    </row>
    <row r="57" spans="1:9">
      <c r="A57" s="253">
        <v>351</v>
      </c>
      <c r="B57" s="82" t="s">
        <v>369</v>
      </c>
      <c r="C57" s="383">
        <v>8.4549673490673549E-2</v>
      </c>
      <c r="D57" s="383">
        <v>6.0385349485258352E-5</v>
      </c>
      <c r="E57" s="384">
        <v>1.2270376763141584E-2</v>
      </c>
      <c r="F57" s="384">
        <v>2.4857377144171557E-3</v>
      </c>
      <c r="G57" s="384">
        <v>3.350254341898021E-5</v>
      </c>
      <c r="H57" s="384">
        <v>1.0097469925848407E-3</v>
      </c>
      <c r="I57" s="384">
        <v>1.0896930513828579E-3</v>
      </c>
    </row>
    <row r="58" spans="1:9">
      <c r="A58" s="254">
        <v>354</v>
      </c>
      <c r="B58" s="255" t="s">
        <v>271</v>
      </c>
      <c r="C58" s="383">
        <v>7.4733369826751314E-2</v>
      </c>
      <c r="D58" s="383">
        <v>8.6204924356836662E-6</v>
      </c>
      <c r="E58" s="384">
        <v>2.8460887333810999E-3</v>
      </c>
      <c r="F58" s="384">
        <v>8.8194268765071359E-5</v>
      </c>
      <c r="G58" s="384">
        <v>0</v>
      </c>
      <c r="H58" s="384">
        <v>1.8235657075484679E-4</v>
      </c>
      <c r="I58" s="384">
        <v>2.9276518541187222E-4</v>
      </c>
    </row>
    <row r="59" spans="1:9">
      <c r="A59" s="253">
        <v>359</v>
      </c>
      <c r="B59" s="82" t="s">
        <v>272</v>
      </c>
      <c r="C59" s="383">
        <v>0.10933287481096553</v>
      </c>
      <c r="D59" s="383">
        <v>3.3775085128566835E-5</v>
      </c>
      <c r="E59" s="384">
        <v>8.8808004139568006E-3</v>
      </c>
      <c r="F59" s="384">
        <v>5.6014004817116691E-4</v>
      </c>
      <c r="G59" s="384">
        <v>6.7111532787931505E-5</v>
      </c>
      <c r="H59" s="384">
        <v>7.4670718507182179E-4</v>
      </c>
      <c r="I59" s="384">
        <v>8.546120024955548E-4</v>
      </c>
    </row>
    <row r="60" spans="1:9">
      <c r="A60" s="253">
        <v>391</v>
      </c>
      <c r="B60" s="82" t="s">
        <v>2</v>
      </c>
      <c r="C60" s="383">
        <v>0.44879532330239424</v>
      </c>
      <c r="D60" s="383">
        <v>8.7675986868814956E-5</v>
      </c>
      <c r="E60" s="384">
        <v>3.8277262740141503E-2</v>
      </c>
      <c r="F60" s="384">
        <v>6.7687589468377733E-4</v>
      </c>
      <c r="G60" s="384">
        <v>1.3725826909807582E-4</v>
      </c>
      <c r="H60" s="384">
        <v>2.5777603942257893E-3</v>
      </c>
      <c r="I60" s="384">
        <v>1.382430043200507E-3</v>
      </c>
    </row>
    <row r="61" spans="1:9">
      <c r="A61" s="253">
        <v>392</v>
      </c>
      <c r="B61" s="82" t="s">
        <v>273</v>
      </c>
      <c r="C61" s="383">
        <v>0</v>
      </c>
      <c r="D61" s="383">
        <v>0</v>
      </c>
      <c r="E61" s="384">
        <v>0</v>
      </c>
      <c r="F61" s="384">
        <v>0</v>
      </c>
      <c r="G61" s="384">
        <v>0</v>
      </c>
      <c r="H61" s="384">
        <v>0</v>
      </c>
      <c r="I61" s="384">
        <v>0</v>
      </c>
    </row>
    <row r="62" spans="1:9">
      <c r="A62" s="253">
        <v>411</v>
      </c>
      <c r="B62" s="82" t="s">
        <v>274</v>
      </c>
      <c r="C62" s="383">
        <v>0</v>
      </c>
      <c r="D62" s="383">
        <v>0</v>
      </c>
      <c r="E62" s="384">
        <v>0</v>
      </c>
      <c r="F62" s="384">
        <v>0</v>
      </c>
      <c r="G62" s="384">
        <v>0</v>
      </c>
      <c r="H62" s="384">
        <v>0</v>
      </c>
      <c r="I62" s="384">
        <v>0</v>
      </c>
    </row>
    <row r="63" spans="1:9">
      <c r="A63" s="254">
        <v>412</v>
      </c>
      <c r="B63" s="255" t="s">
        <v>275</v>
      </c>
      <c r="C63" s="383">
        <v>0</v>
      </c>
      <c r="D63" s="383">
        <v>0</v>
      </c>
      <c r="E63" s="384">
        <v>0</v>
      </c>
      <c r="F63" s="384">
        <v>0</v>
      </c>
      <c r="G63" s="384">
        <v>0</v>
      </c>
      <c r="H63" s="384">
        <v>0</v>
      </c>
      <c r="I63" s="384">
        <v>0</v>
      </c>
    </row>
    <row r="64" spans="1:9">
      <c r="A64" s="253">
        <v>413</v>
      </c>
      <c r="B64" s="82" t="s">
        <v>276</v>
      </c>
      <c r="C64" s="383">
        <v>0</v>
      </c>
      <c r="D64" s="383">
        <v>0</v>
      </c>
      <c r="E64" s="384">
        <v>0</v>
      </c>
      <c r="F64" s="384">
        <v>0</v>
      </c>
      <c r="G64" s="384">
        <v>0</v>
      </c>
      <c r="H64" s="384">
        <v>0</v>
      </c>
      <c r="I64" s="384">
        <v>0</v>
      </c>
    </row>
    <row r="65" spans="1:9">
      <c r="A65" s="253">
        <v>419</v>
      </c>
      <c r="B65" s="82" t="s">
        <v>277</v>
      </c>
      <c r="C65" s="383">
        <v>0</v>
      </c>
      <c r="D65" s="383">
        <v>0</v>
      </c>
      <c r="E65" s="384">
        <v>0</v>
      </c>
      <c r="F65" s="384">
        <v>0</v>
      </c>
      <c r="G65" s="384">
        <v>0</v>
      </c>
      <c r="H65" s="384">
        <v>0</v>
      </c>
      <c r="I65" s="384">
        <v>0</v>
      </c>
    </row>
    <row r="66" spans="1:9">
      <c r="A66" s="253">
        <v>461</v>
      </c>
      <c r="B66" s="82" t="s">
        <v>278</v>
      </c>
      <c r="C66" s="383">
        <v>0</v>
      </c>
      <c r="D66" s="383">
        <v>0</v>
      </c>
      <c r="E66" s="384">
        <v>0</v>
      </c>
      <c r="F66" s="384">
        <v>0</v>
      </c>
      <c r="G66" s="384">
        <v>0</v>
      </c>
      <c r="H66" s="384">
        <v>0</v>
      </c>
      <c r="I66" s="384">
        <v>0</v>
      </c>
    </row>
    <row r="67" spans="1:9">
      <c r="A67" s="253">
        <v>462</v>
      </c>
      <c r="B67" s="82" t="s">
        <v>279</v>
      </c>
      <c r="C67" s="383">
        <v>0</v>
      </c>
      <c r="D67" s="383">
        <v>0</v>
      </c>
      <c r="E67" s="384">
        <v>0</v>
      </c>
      <c r="F67" s="384">
        <v>0</v>
      </c>
      <c r="G67" s="384">
        <v>0</v>
      </c>
      <c r="H67" s="384">
        <v>0</v>
      </c>
      <c r="I67" s="384">
        <v>0</v>
      </c>
    </row>
    <row r="68" spans="1:9">
      <c r="A68" s="254">
        <v>471</v>
      </c>
      <c r="B68" s="255" t="s">
        <v>204</v>
      </c>
      <c r="C68" s="383">
        <v>0</v>
      </c>
      <c r="D68" s="383">
        <v>0</v>
      </c>
      <c r="E68" s="384">
        <v>0</v>
      </c>
      <c r="F68" s="384">
        <v>0</v>
      </c>
      <c r="G68" s="384">
        <v>0</v>
      </c>
      <c r="H68" s="384">
        <v>0</v>
      </c>
      <c r="I68" s="384">
        <v>0</v>
      </c>
    </row>
    <row r="69" spans="1:9">
      <c r="A69" s="253">
        <v>481</v>
      </c>
      <c r="B69" s="82" t="s">
        <v>205</v>
      </c>
      <c r="C69" s="383">
        <v>0</v>
      </c>
      <c r="D69" s="383">
        <v>0</v>
      </c>
      <c r="E69" s="384">
        <v>0</v>
      </c>
      <c r="F69" s="384">
        <v>0</v>
      </c>
      <c r="G69" s="384">
        <v>0</v>
      </c>
      <c r="H69" s="384">
        <v>0</v>
      </c>
      <c r="I69" s="384">
        <v>0</v>
      </c>
    </row>
    <row r="70" spans="1:9">
      <c r="A70" s="253">
        <v>511</v>
      </c>
      <c r="B70" s="82" t="s">
        <v>3</v>
      </c>
      <c r="C70" s="391">
        <v>-173.03459102907175</v>
      </c>
      <c r="D70" s="391">
        <v>0</v>
      </c>
      <c r="E70" s="384">
        <v>0</v>
      </c>
      <c r="F70" s="384">
        <v>0</v>
      </c>
      <c r="G70" s="384">
        <v>0</v>
      </c>
      <c r="H70" s="384">
        <v>0</v>
      </c>
      <c r="I70" s="384">
        <v>0</v>
      </c>
    </row>
    <row r="71" spans="1:9">
      <c r="A71" s="253">
        <v>531</v>
      </c>
      <c r="B71" s="82" t="s">
        <v>4</v>
      </c>
      <c r="C71" s="391">
        <v>0</v>
      </c>
      <c r="D71" s="391">
        <v>0</v>
      </c>
      <c r="E71" s="384">
        <v>0</v>
      </c>
      <c r="F71" s="384">
        <v>0</v>
      </c>
      <c r="G71" s="384">
        <v>0</v>
      </c>
      <c r="H71" s="384">
        <v>0</v>
      </c>
      <c r="I71" s="384">
        <v>0</v>
      </c>
    </row>
    <row r="72" spans="1:9">
      <c r="A72" s="253">
        <v>551</v>
      </c>
      <c r="B72" s="82" t="s">
        <v>280</v>
      </c>
      <c r="C72" s="391">
        <v>0</v>
      </c>
      <c r="D72" s="391">
        <v>0</v>
      </c>
      <c r="E72" s="384">
        <v>0</v>
      </c>
      <c r="F72" s="384">
        <v>0</v>
      </c>
      <c r="G72" s="384">
        <v>0</v>
      </c>
      <c r="H72" s="384">
        <v>0</v>
      </c>
      <c r="I72" s="384">
        <v>0</v>
      </c>
    </row>
    <row r="73" spans="1:9">
      <c r="A73" s="254">
        <v>552</v>
      </c>
      <c r="B73" s="255" t="s">
        <v>281</v>
      </c>
      <c r="C73" s="391">
        <v>0</v>
      </c>
      <c r="D73" s="391">
        <v>0</v>
      </c>
      <c r="E73" s="384">
        <v>0</v>
      </c>
      <c r="F73" s="384">
        <v>0</v>
      </c>
      <c r="G73" s="384">
        <v>0</v>
      </c>
      <c r="H73" s="384">
        <v>0</v>
      </c>
      <c r="I73" s="384">
        <v>0</v>
      </c>
    </row>
    <row r="74" spans="1:9">
      <c r="A74" s="253">
        <v>553</v>
      </c>
      <c r="B74" s="82" t="s">
        <v>282</v>
      </c>
      <c r="C74" s="391">
        <v>0</v>
      </c>
      <c r="D74" s="391">
        <v>0</v>
      </c>
      <c r="E74" s="384">
        <v>0</v>
      </c>
      <c r="F74" s="384">
        <v>0</v>
      </c>
      <c r="G74" s="384">
        <v>0</v>
      </c>
      <c r="H74" s="384">
        <v>0</v>
      </c>
      <c r="I74" s="384">
        <v>0</v>
      </c>
    </row>
    <row r="75" spans="1:9">
      <c r="A75" s="253">
        <v>571</v>
      </c>
      <c r="B75" s="82" t="s">
        <v>283</v>
      </c>
      <c r="C75" s="391">
        <v>0</v>
      </c>
      <c r="D75" s="391">
        <v>-1.5183774782331459E-2</v>
      </c>
      <c r="E75" s="384">
        <v>0</v>
      </c>
      <c r="F75" s="384">
        <v>0</v>
      </c>
      <c r="G75" s="384">
        <v>0</v>
      </c>
      <c r="H75" s="384">
        <v>0</v>
      </c>
      <c r="I75" s="384">
        <v>0</v>
      </c>
    </row>
    <row r="76" spans="1:9">
      <c r="A76" s="253">
        <v>572</v>
      </c>
      <c r="B76" s="82" t="s">
        <v>370</v>
      </c>
      <c r="C76" s="391">
        <v>0</v>
      </c>
      <c r="D76" s="391">
        <v>0</v>
      </c>
      <c r="E76" s="384">
        <v>-1.6054605014962267</v>
      </c>
      <c r="F76" s="384">
        <v>0</v>
      </c>
      <c r="G76" s="384">
        <v>0</v>
      </c>
      <c r="H76" s="384">
        <v>0</v>
      </c>
      <c r="I76" s="384">
        <v>0</v>
      </c>
    </row>
    <row r="77" spans="1:9">
      <c r="A77" s="253">
        <v>573</v>
      </c>
      <c r="B77" s="82" t="s">
        <v>285</v>
      </c>
      <c r="C77" s="391">
        <v>0</v>
      </c>
      <c r="D77" s="391">
        <v>0</v>
      </c>
      <c r="E77" s="384">
        <v>0</v>
      </c>
      <c r="F77" s="384">
        <v>0</v>
      </c>
      <c r="G77" s="384">
        <v>0</v>
      </c>
      <c r="H77" s="384">
        <v>0</v>
      </c>
      <c r="I77" s="384">
        <v>0</v>
      </c>
    </row>
    <row r="78" spans="1:9">
      <c r="A78" s="254">
        <v>574</v>
      </c>
      <c r="B78" s="255" t="s">
        <v>286</v>
      </c>
      <c r="C78" s="391">
        <v>0</v>
      </c>
      <c r="D78" s="391">
        <v>0</v>
      </c>
      <c r="E78" s="384">
        <v>0</v>
      </c>
      <c r="F78" s="384">
        <v>-0.18133174311418174</v>
      </c>
      <c r="G78" s="384">
        <v>0</v>
      </c>
      <c r="H78" s="384">
        <v>0</v>
      </c>
      <c r="I78" s="384">
        <v>0</v>
      </c>
    </row>
    <row r="79" spans="1:9">
      <c r="A79" s="253">
        <v>575</v>
      </c>
      <c r="B79" s="82" t="s">
        <v>287</v>
      </c>
      <c r="C79" s="391">
        <v>0</v>
      </c>
      <c r="D79" s="391">
        <v>0</v>
      </c>
      <c r="E79" s="384">
        <v>0</v>
      </c>
      <c r="F79" s="384">
        <v>0</v>
      </c>
      <c r="G79" s="384">
        <v>-8.410041776479641E-3</v>
      </c>
      <c r="H79" s="384">
        <v>0</v>
      </c>
      <c r="I79" s="384">
        <v>0</v>
      </c>
    </row>
    <row r="80" spans="1:9">
      <c r="A80" s="253">
        <v>576</v>
      </c>
      <c r="B80" s="82" t="s">
        <v>288</v>
      </c>
      <c r="C80" s="391">
        <v>0</v>
      </c>
      <c r="D80" s="391">
        <v>0</v>
      </c>
      <c r="E80" s="384">
        <v>0</v>
      </c>
      <c r="F80" s="384">
        <v>0</v>
      </c>
      <c r="G80" s="384">
        <v>0</v>
      </c>
      <c r="H80" s="384">
        <v>-10.978491886732421</v>
      </c>
      <c r="I80" s="384">
        <v>0</v>
      </c>
    </row>
    <row r="81" spans="1:9">
      <c r="A81" s="253">
        <v>577</v>
      </c>
      <c r="B81" s="82" t="s">
        <v>289</v>
      </c>
      <c r="C81" s="391">
        <v>0</v>
      </c>
      <c r="D81" s="391">
        <v>0</v>
      </c>
      <c r="E81" s="384">
        <v>0</v>
      </c>
      <c r="F81" s="384">
        <v>0</v>
      </c>
      <c r="G81" s="384">
        <v>0</v>
      </c>
      <c r="H81" s="384">
        <v>0</v>
      </c>
      <c r="I81" s="384">
        <v>-7.9940522924552715</v>
      </c>
    </row>
    <row r="82" spans="1:9">
      <c r="A82" s="253">
        <v>578</v>
      </c>
      <c r="B82" s="82" t="s">
        <v>290</v>
      </c>
      <c r="C82" s="391">
        <v>0</v>
      </c>
      <c r="D82" s="391">
        <v>0</v>
      </c>
      <c r="E82" s="384">
        <v>0</v>
      </c>
      <c r="F82" s="384">
        <v>0</v>
      </c>
      <c r="G82" s="384">
        <v>0</v>
      </c>
      <c r="H82" s="384">
        <v>0</v>
      </c>
      <c r="I82" s="384">
        <v>0</v>
      </c>
    </row>
    <row r="83" spans="1:9">
      <c r="A83" s="254">
        <v>579</v>
      </c>
      <c r="B83" s="255" t="s">
        <v>371</v>
      </c>
      <c r="C83" s="383">
        <v>0</v>
      </c>
      <c r="D83" s="383">
        <v>0</v>
      </c>
      <c r="E83" s="384">
        <v>0</v>
      </c>
      <c r="F83" s="384">
        <v>0</v>
      </c>
      <c r="G83" s="384">
        <v>0</v>
      </c>
      <c r="H83" s="384">
        <v>0</v>
      </c>
      <c r="I83" s="384">
        <v>0</v>
      </c>
    </row>
    <row r="84" spans="1:9">
      <c r="A84" s="253">
        <v>591</v>
      </c>
      <c r="B84" s="82" t="s">
        <v>292</v>
      </c>
      <c r="C84" s="383">
        <v>0</v>
      </c>
      <c r="D84" s="383">
        <v>0</v>
      </c>
      <c r="E84" s="384">
        <v>0</v>
      </c>
      <c r="F84" s="384">
        <v>0</v>
      </c>
      <c r="G84" s="384">
        <v>0</v>
      </c>
      <c r="H84" s="384">
        <v>0</v>
      </c>
      <c r="I84" s="384">
        <v>0</v>
      </c>
    </row>
    <row r="85" spans="1:9">
      <c r="A85" s="253">
        <v>592</v>
      </c>
      <c r="B85" s="82" t="s">
        <v>293</v>
      </c>
      <c r="C85" s="383">
        <v>0</v>
      </c>
      <c r="D85" s="383">
        <v>0</v>
      </c>
      <c r="E85" s="384">
        <v>0</v>
      </c>
      <c r="F85" s="384">
        <v>0</v>
      </c>
      <c r="G85" s="384">
        <v>0</v>
      </c>
      <c r="H85" s="384">
        <v>0</v>
      </c>
      <c r="I85" s="384">
        <v>0</v>
      </c>
    </row>
    <row r="86" spans="1:9">
      <c r="A86" s="253">
        <v>593</v>
      </c>
      <c r="B86" s="82" t="s">
        <v>294</v>
      </c>
      <c r="C86" s="383">
        <v>2.569490061687988E-2</v>
      </c>
      <c r="D86" s="383">
        <v>5.7407761156157862E-6</v>
      </c>
      <c r="E86" s="384">
        <v>1.472174195048705E-3</v>
      </c>
      <c r="F86" s="384">
        <v>0</v>
      </c>
      <c r="G86" s="384">
        <v>1.0620435813889205E-5</v>
      </c>
      <c r="H86" s="384">
        <v>1.0309477107626683E-4</v>
      </c>
      <c r="I86" s="384">
        <v>3.3196037888548284E-4</v>
      </c>
    </row>
    <row r="87" spans="1:9">
      <c r="A87" s="253">
        <v>594</v>
      </c>
      <c r="B87" s="82" t="s">
        <v>295</v>
      </c>
      <c r="C87" s="383">
        <v>0</v>
      </c>
      <c r="D87" s="383">
        <v>0</v>
      </c>
      <c r="E87" s="384">
        <v>0</v>
      </c>
      <c r="F87" s="384">
        <v>0</v>
      </c>
      <c r="G87" s="384">
        <v>0</v>
      </c>
      <c r="H87" s="384">
        <v>0</v>
      </c>
      <c r="I87" s="384">
        <v>0</v>
      </c>
    </row>
    <row r="88" spans="1:9">
      <c r="A88" s="254">
        <v>595</v>
      </c>
      <c r="B88" s="255" t="s">
        <v>372</v>
      </c>
      <c r="C88" s="383">
        <v>0.19275301499370517</v>
      </c>
      <c r="D88" s="383">
        <v>1.3948144363294161E-4</v>
      </c>
      <c r="E88" s="384">
        <v>1.6704882895537967E-2</v>
      </c>
      <c r="F88" s="384">
        <v>2.5080259580686661E-5</v>
      </c>
      <c r="G88" s="384">
        <v>5.4340562424821096E-5</v>
      </c>
      <c r="H88" s="384">
        <v>1.2546729858654037E-3</v>
      </c>
      <c r="I88" s="384">
        <v>2.1687824468983254E-3</v>
      </c>
    </row>
    <row r="89" spans="1:9">
      <c r="A89" s="253">
        <v>611</v>
      </c>
      <c r="B89" s="82" t="s">
        <v>5</v>
      </c>
      <c r="C89" s="383">
        <v>0</v>
      </c>
      <c r="D89" s="383">
        <v>0</v>
      </c>
      <c r="E89" s="384">
        <v>0</v>
      </c>
      <c r="F89" s="384">
        <v>0</v>
      </c>
      <c r="G89" s="384">
        <v>0</v>
      </c>
      <c r="H89" s="384">
        <v>0</v>
      </c>
      <c r="I89" s="384">
        <v>0</v>
      </c>
    </row>
    <row r="90" spans="1:9">
      <c r="A90" s="253">
        <v>631</v>
      </c>
      <c r="B90" s="82" t="s">
        <v>297</v>
      </c>
      <c r="C90" s="383">
        <v>0</v>
      </c>
      <c r="D90" s="383">
        <v>0</v>
      </c>
      <c r="E90" s="384">
        <v>2.4948418847498499E-5</v>
      </c>
      <c r="F90" s="384">
        <v>0</v>
      </c>
      <c r="G90" s="384">
        <v>0</v>
      </c>
      <c r="H90" s="384">
        <v>0</v>
      </c>
      <c r="I90" s="384">
        <v>0</v>
      </c>
    </row>
    <row r="91" spans="1:9">
      <c r="A91" s="253">
        <v>632</v>
      </c>
      <c r="B91" s="82" t="s">
        <v>298</v>
      </c>
      <c r="C91" s="383">
        <v>0</v>
      </c>
      <c r="D91" s="383">
        <v>0</v>
      </c>
      <c r="E91" s="384">
        <v>0</v>
      </c>
      <c r="F91" s="384">
        <v>0</v>
      </c>
      <c r="G91" s="384">
        <v>0</v>
      </c>
      <c r="H91" s="384">
        <v>0</v>
      </c>
      <c r="I91" s="384">
        <v>0</v>
      </c>
    </row>
    <row r="92" spans="1:9">
      <c r="A92" s="253">
        <v>641</v>
      </c>
      <c r="B92" s="82" t="s">
        <v>299</v>
      </c>
      <c r="C92" s="383">
        <v>0</v>
      </c>
      <c r="D92" s="383">
        <v>0</v>
      </c>
      <c r="E92" s="384">
        <v>0</v>
      </c>
      <c r="F92" s="384">
        <v>0</v>
      </c>
      <c r="G92" s="384">
        <v>0</v>
      </c>
      <c r="H92" s="384">
        <v>0</v>
      </c>
      <c r="I92" s="384">
        <v>0</v>
      </c>
    </row>
    <row r="93" spans="1:9">
      <c r="A93" s="254">
        <v>642</v>
      </c>
      <c r="B93" s="255" t="s">
        <v>373</v>
      </c>
      <c r="C93" s="383">
        <v>0</v>
      </c>
      <c r="D93" s="383">
        <v>0</v>
      </c>
      <c r="E93" s="384">
        <v>0</v>
      </c>
      <c r="F93" s="384">
        <v>0</v>
      </c>
      <c r="G93" s="384">
        <v>0</v>
      </c>
      <c r="H93" s="384">
        <v>0</v>
      </c>
      <c r="I93" s="384">
        <v>0</v>
      </c>
    </row>
    <row r="94" spans="1:9">
      <c r="A94" s="253">
        <v>643</v>
      </c>
      <c r="B94" s="82" t="s">
        <v>374</v>
      </c>
      <c r="C94" s="383">
        <v>0</v>
      </c>
      <c r="D94" s="383">
        <v>0</v>
      </c>
      <c r="E94" s="384">
        <v>0</v>
      </c>
      <c r="F94" s="384">
        <v>0</v>
      </c>
      <c r="G94" s="384">
        <v>0</v>
      </c>
      <c r="H94" s="384">
        <v>0</v>
      </c>
      <c r="I94" s="384">
        <v>0</v>
      </c>
    </row>
    <row r="95" spans="1:9">
      <c r="A95" s="253">
        <v>644</v>
      </c>
      <c r="B95" s="82" t="s">
        <v>302</v>
      </c>
      <c r="C95" s="383">
        <v>0</v>
      </c>
      <c r="D95" s="383">
        <v>0</v>
      </c>
      <c r="E95" s="384">
        <v>0</v>
      </c>
      <c r="F95" s="384">
        <v>0</v>
      </c>
      <c r="G95" s="384">
        <v>0</v>
      </c>
      <c r="H95" s="384">
        <v>0</v>
      </c>
      <c r="I95" s="384">
        <v>0</v>
      </c>
    </row>
    <row r="96" spans="1:9">
      <c r="A96" s="253">
        <v>659</v>
      </c>
      <c r="B96" s="82" t="s">
        <v>375</v>
      </c>
      <c r="C96" s="383">
        <v>0</v>
      </c>
      <c r="D96" s="383">
        <v>0</v>
      </c>
      <c r="E96" s="384">
        <v>0</v>
      </c>
      <c r="F96" s="384">
        <v>0</v>
      </c>
      <c r="G96" s="384">
        <v>0</v>
      </c>
      <c r="H96" s="384">
        <v>0</v>
      </c>
      <c r="I96" s="384">
        <v>0</v>
      </c>
    </row>
    <row r="97" spans="1:9">
      <c r="A97" s="253">
        <v>661</v>
      </c>
      <c r="B97" s="82" t="s">
        <v>304</v>
      </c>
      <c r="C97" s="383">
        <v>0</v>
      </c>
      <c r="D97" s="383">
        <v>0</v>
      </c>
      <c r="E97" s="384">
        <v>0</v>
      </c>
      <c r="F97" s="384">
        <v>0</v>
      </c>
      <c r="G97" s="384">
        <v>0</v>
      </c>
      <c r="H97" s="384">
        <v>0</v>
      </c>
      <c r="I97" s="384">
        <v>0</v>
      </c>
    </row>
    <row r="98" spans="1:9">
      <c r="A98" s="254">
        <v>662</v>
      </c>
      <c r="B98" s="255" t="s">
        <v>376</v>
      </c>
      <c r="C98" s="383">
        <v>0</v>
      </c>
      <c r="D98" s="383">
        <v>0</v>
      </c>
      <c r="E98" s="384">
        <v>0</v>
      </c>
      <c r="F98" s="384">
        <v>0</v>
      </c>
      <c r="G98" s="384">
        <v>0</v>
      </c>
      <c r="H98" s="384">
        <v>0</v>
      </c>
      <c r="I98" s="384">
        <v>0</v>
      </c>
    </row>
    <row r="99" spans="1:9">
      <c r="A99" s="253">
        <v>663</v>
      </c>
      <c r="B99" s="82" t="s">
        <v>377</v>
      </c>
      <c r="C99" s="383">
        <v>0</v>
      </c>
      <c r="D99" s="383">
        <v>0</v>
      </c>
      <c r="E99" s="384">
        <v>0</v>
      </c>
      <c r="F99" s="384">
        <v>0</v>
      </c>
      <c r="G99" s="384">
        <v>0</v>
      </c>
      <c r="H99" s="384">
        <v>0</v>
      </c>
      <c r="I99" s="384">
        <v>0</v>
      </c>
    </row>
    <row r="100" spans="1:9">
      <c r="A100" s="253">
        <v>669</v>
      </c>
      <c r="B100" s="82" t="s">
        <v>307</v>
      </c>
      <c r="C100" s="383">
        <v>0</v>
      </c>
      <c r="D100" s="383">
        <v>0</v>
      </c>
      <c r="E100" s="384">
        <v>0</v>
      </c>
      <c r="F100" s="384">
        <v>0</v>
      </c>
      <c r="G100" s="384">
        <v>0</v>
      </c>
      <c r="H100" s="384">
        <v>0</v>
      </c>
      <c r="I100" s="384">
        <v>0</v>
      </c>
    </row>
    <row r="101" spans="1:9">
      <c r="A101" s="253">
        <v>671</v>
      </c>
      <c r="B101" s="82" t="s">
        <v>308</v>
      </c>
      <c r="C101" s="383">
        <v>0</v>
      </c>
      <c r="D101" s="383">
        <v>0</v>
      </c>
      <c r="E101" s="384">
        <v>0</v>
      </c>
      <c r="F101" s="384">
        <v>0</v>
      </c>
      <c r="G101" s="384">
        <v>0</v>
      </c>
      <c r="H101" s="384">
        <v>0</v>
      </c>
      <c r="I101" s="384">
        <v>0</v>
      </c>
    </row>
    <row r="102" spans="1:9">
      <c r="A102" s="253">
        <v>672</v>
      </c>
      <c r="B102" s="82" t="s">
        <v>309</v>
      </c>
      <c r="C102" s="383">
        <v>0</v>
      </c>
      <c r="D102" s="383">
        <v>0</v>
      </c>
      <c r="E102" s="384">
        <v>0</v>
      </c>
      <c r="F102" s="384">
        <v>0</v>
      </c>
      <c r="G102" s="384">
        <v>0</v>
      </c>
      <c r="H102" s="384">
        <v>0</v>
      </c>
      <c r="I102" s="384">
        <v>0</v>
      </c>
    </row>
    <row r="103" spans="1:9">
      <c r="A103" s="254">
        <v>673</v>
      </c>
      <c r="B103" s="255" t="s">
        <v>310</v>
      </c>
      <c r="C103" s="383">
        <v>0</v>
      </c>
      <c r="D103" s="383">
        <v>0</v>
      </c>
      <c r="E103" s="384">
        <v>0</v>
      </c>
      <c r="F103" s="384">
        <v>0</v>
      </c>
      <c r="G103" s="384">
        <v>0</v>
      </c>
      <c r="H103" s="384">
        <v>0</v>
      </c>
      <c r="I103" s="384">
        <v>0</v>
      </c>
    </row>
    <row r="104" spans="1:9">
      <c r="A104" s="253">
        <v>674</v>
      </c>
      <c r="B104" s="82" t="s">
        <v>311</v>
      </c>
      <c r="C104" s="383">
        <v>0</v>
      </c>
      <c r="D104" s="383">
        <v>0</v>
      </c>
      <c r="E104" s="384">
        <v>0</v>
      </c>
      <c r="F104" s="384">
        <v>0</v>
      </c>
      <c r="G104" s="384">
        <v>0</v>
      </c>
      <c r="H104" s="384">
        <v>0</v>
      </c>
      <c r="I104" s="384">
        <v>0</v>
      </c>
    </row>
    <row r="105" spans="1:9">
      <c r="A105" s="253">
        <v>679</v>
      </c>
      <c r="B105" s="82" t="s">
        <v>312</v>
      </c>
      <c r="C105" s="383">
        <v>1.358086727418413E-4</v>
      </c>
      <c r="D105" s="383">
        <v>0</v>
      </c>
      <c r="E105" s="384">
        <v>4.5406738058130778E-5</v>
      </c>
      <c r="F105" s="384">
        <v>0</v>
      </c>
      <c r="G105" s="384">
        <v>0</v>
      </c>
      <c r="H105" s="384">
        <v>2.7436095503402281E-6</v>
      </c>
      <c r="I105" s="384">
        <v>0</v>
      </c>
    </row>
    <row r="106" spans="1:9">
      <c r="A106" s="253">
        <v>681</v>
      </c>
      <c r="B106" s="82" t="s">
        <v>6</v>
      </c>
      <c r="C106" s="383">
        <v>0</v>
      </c>
      <c r="D106" s="383">
        <v>0</v>
      </c>
      <c r="E106" s="384">
        <v>0</v>
      </c>
      <c r="F106" s="384">
        <v>0</v>
      </c>
      <c r="G106" s="384">
        <v>0</v>
      </c>
      <c r="H106" s="384">
        <v>0</v>
      </c>
      <c r="I106" s="384">
        <v>0</v>
      </c>
    </row>
    <row r="107" spans="1:9">
      <c r="A107" s="256">
        <v>691</v>
      </c>
      <c r="B107" s="257" t="s">
        <v>7</v>
      </c>
      <c r="C107" s="383">
        <v>2.3505125679551809E-2</v>
      </c>
      <c r="D107" s="383">
        <v>1.685051067262187E-3</v>
      </c>
      <c r="E107" s="384">
        <v>6.8038475665217106E-3</v>
      </c>
      <c r="F107" s="384">
        <v>4.8911569932512172E-3</v>
      </c>
      <c r="G107" s="384">
        <v>3.5253199572013786E-4</v>
      </c>
      <c r="H107" s="384">
        <v>3.4580855018772776E-3</v>
      </c>
      <c r="I107" s="384">
        <v>1.2907219843301822E-2</v>
      </c>
    </row>
    <row r="109" spans="1:9">
      <c r="A109" s="13" t="s">
        <v>406</v>
      </c>
      <c r="C109" s="13"/>
      <c r="D109" s="13"/>
      <c r="E109" s="13"/>
    </row>
    <row r="110" spans="1:9">
      <c r="B110" s="13"/>
      <c r="C110" s="13"/>
      <c r="D110" s="13"/>
      <c r="E110" s="13"/>
    </row>
  </sheetData>
  <sheetProtection sheet="1" objects="1" scenarios="1"/>
  <phoneticPr fontId="5"/>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T109"/>
  <sheetViews>
    <sheetView topLeftCell="A3" workbookViewId="0">
      <pane xSplit="2" ySplit="1" topLeftCell="C4" activePane="bottomRight" state="frozen"/>
      <selection activeCell="A3" sqref="A3"/>
      <selection pane="topRight" activeCell="C3" sqref="C3"/>
      <selection pane="bottomLeft" activeCell="A4" sqref="A4"/>
      <selection pane="bottomRight" activeCell="B3" sqref="B3"/>
    </sheetView>
  </sheetViews>
  <sheetFormatPr defaultRowHeight="10.8"/>
  <cols>
    <col min="1" max="1" width="4" customWidth="1"/>
    <col min="2" max="2" width="46.875" bestFit="1" customWidth="1"/>
    <col min="3" max="3" width="12.125" customWidth="1"/>
    <col min="4" max="6" width="10" customWidth="1"/>
    <col min="7" max="7" width="10.25" customWidth="1"/>
    <col min="8" max="8" width="10" customWidth="1"/>
    <col min="9" max="10" width="10" bestFit="1" customWidth="1"/>
    <col min="12" max="12" width="14.375" customWidth="1"/>
    <col min="20" max="20" width="10" bestFit="1" customWidth="1"/>
  </cols>
  <sheetData>
    <row r="1" spans="1:20">
      <c r="A1" t="s">
        <v>9</v>
      </c>
    </row>
    <row r="3" spans="1:20" ht="21.6">
      <c r="A3" s="8"/>
      <c r="B3" s="9"/>
      <c r="C3" s="252" t="s">
        <v>77</v>
      </c>
      <c r="D3" s="14" t="s">
        <v>11</v>
      </c>
      <c r="E3" s="305" t="s">
        <v>12</v>
      </c>
      <c r="F3" s="305" t="s">
        <v>399</v>
      </c>
      <c r="G3" s="14" t="s">
        <v>400</v>
      </c>
      <c r="H3" s="305" t="s">
        <v>10</v>
      </c>
      <c r="I3" s="14" t="s">
        <v>206</v>
      </c>
      <c r="J3" s="304" t="s">
        <v>13</v>
      </c>
      <c r="L3" s="240" t="s">
        <v>207</v>
      </c>
      <c r="M3" s="240"/>
    </row>
    <row r="4" spans="1:20">
      <c r="A4" s="263">
        <v>11</v>
      </c>
      <c r="B4" s="262" t="s">
        <v>219</v>
      </c>
      <c r="C4" s="299">
        <f>'H27取引基本表（生産者）(104)'!DP4/'H27取引基本表（生産者）(104)'!DL4*-1</f>
        <v>0.33255231118295198</v>
      </c>
      <c r="D4" s="296">
        <f>1-C4</f>
        <v>0.66744768881704797</v>
      </c>
      <c r="E4" s="299">
        <f t="array" ref="E4:E107">TRANSPOSE(投入係数!C116:DB116)</f>
        <v>0.56755527902747205</v>
      </c>
      <c r="F4" s="299">
        <f t="array" ref="F4:F107">TRANSPOSE(投入係数!C110:DB110)</f>
        <v>8.267923805877285E-2</v>
      </c>
      <c r="G4" s="296">
        <f t="array" ref="G4:G107">TRANSPOSE(投入係数!C120:DB120)</f>
        <v>7.3573753230592509E-2</v>
      </c>
      <c r="H4" s="299">
        <f>'H27取引基本表（生産者）(104)'!DT4/'H27取引基本表（生産者）(104)'!$DT$109</f>
        <v>1.0062178893757729E-2</v>
      </c>
      <c r="I4" s="16">
        <v>0.44212453335885898</v>
      </c>
      <c r="J4" s="15">
        <v>5.3615870584856895E-2</v>
      </c>
      <c r="L4" s="240" t="s">
        <v>193</v>
      </c>
      <c r="M4" s="240"/>
      <c r="T4" s="249"/>
    </row>
    <row r="5" spans="1:20">
      <c r="A5" s="253">
        <v>12</v>
      </c>
      <c r="B5" s="291" t="s">
        <v>220</v>
      </c>
      <c r="C5" s="300">
        <f>'H27取引基本表（生産者）(104)'!DP5/'H27取引基本表（生産者）(104)'!DL5*-1</f>
        <v>0.33941577257420313</v>
      </c>
      <c r="D5" s="10">
        <f t="shared" ref="D5:D68" si="0">1-C5</f>
        <v>0.66058422742579692</v>
      </c>
      <c r="E5" s="300">
        <v>0.22886101824840832</v>
      </c>
      <c r="F5" s="300">
        <v>6.3134808253305794E-2</v>
      </c>
      <c r="G5" s="10">
        <v>5.5767306177203331E-2</v>
      </c>
      <c r="H5" s="300">
        <f>'H27取引基本表（生産者）(104)'!DT5/'H27取引基本表（生産者）(104)'!$DT$109</f>
        <v>1.0491049095195585E-3</v>
      </c>
      <c r="I5" s="3">
        <v>7.750782530928603E-2</v>
      </c>
      <c r="J5" s="2">
        <v>1.177522730660307E-2</v>
      </c>
      <c r="L5" s="241" t="s">
        <v>194</v>
      </c>
      <c r="M5" s="242">
        <f>VLOOKUP(データ入力表!E6,各種係数!L6:M10,2,FALSE)</f>
        <v>100</v>
      </c>
      <c r="T5" s="249"/>
    </row>
    <row r="6" spans="1:20">
      <c r="A6" s="253">
        <v>13</v>
      </c>
      <c r="B6" s="291" t="s">
        <v>221</v>
      </c>
      <c r="C6" s="300">
        <f>'H27取引基本表（生産者）(104)'!DP6/'H27取引基本表（生産者）(104)'!DL6*-1</f>
        <v>4.3057348331182001E-2</v>
      </c>
      <c r="D6" s="10">
        <f t="shared" si="0"/>
        <v>0.95694265166881798</v>
      </c>
      <c r="E6" s="300">
        <v>0.63781776635247067</v>
      </c>
      <c r="F6" s="300">
        <v>0.42292678282395507</v>
      </c>
      <c r="G6" s="10">
        <v>0.37313148624202608</v>
      </c>
      <c r="H6" s="300">
        <f>'H27取引基本表（生産者）(104)'!DT6/'H27取引基本表（生産者）(104)'!$DT$109</f>
        <v>1.9102451894168627E-3</v>
      </c>
      <c r="I6" s="3">
        <v>0.2147957726363896</v>
      </c>
      <c r="J6" s="2">
        <v>0.15328953632295533</v>
      </c>
      <c r="L6" s="243" t="s">
        <v>195</v>
      </c>
      <c r="M6" s="243">
        <v>100</v>
      </c>
      <c r="T6" s="249"/>
    </row>
    <row r="7" spans="1:20">
      <c r="A7" s="253">
        <v>15</v>
      </c>
      <c r="B7" s="291" t="s">
        <v>0</v>
      </c>
      <c r="C7" s="300">
        <f>'H27取引基本表（生産者）(104)'!DP7/'H27取引基本表（生産者）(104)'!DL7*-1</f>
        <v>0.36762099156684752</v>
      </c>
      <c r="D7" s="10">
        <f t="shared" si="0"/>
        <v>0.63237900843315242</v>
      </c>
      <c r="E7" s="300">
        <v>0.57013669821240798</v>
      </c>
      <c r="F7" s="300">
        <v>0.17749737118822292</v>
      </c>
      <c r="G7" s="10">
        <v>0.16070802663862602</v>
      </c>
      <c r="H7" s="300">
        <f>'H27取引基本表（生産者）(104)'!DT7/'H27取引基本表（生産者）(104)'!$DT$109</f>
        <v>6.3140573258121577E-4</v>
      </c>
      <c r="I7" s="3">
        <v>6.6351209253417462E-2</v>
      </c>
      <c r="J7" s="2">
        <v>3.7294076410795657E-2</v>
      </c>
      <c r="L7" s="244" t="s">
        <v>196</v>
      </c>
      <c r="M7" s="245">
        <v>1</v>
      </c>
      <c r="T7" s="249"/>
    </row>
    <row r="8" spans="1:20">
      <c r="A8" s="254">
        <v>17</v>
      </c>
      <c r="B8" s="264" t="s">
        <v>1</v>
      </c>
      <c r="C8" s="300">
        <f>'H27取引基本表（生産者）(104)'!DP8/'H27取引基本表（生産者）(104)'!DL8*-1</f>
        <v>0.57850004270949007</v>
      </c>
      <c r="D8" s="10">
        <f t="shared" si="0"/>
        <v>0.42149995729050993</v>
      </c>
      <c r="E8" s="300">
        <v>0.48953803034696047</v>
      </c>
      <c r="F8" s="300">
        <v>0.11744950227118972</v>
      </c>
      <c r="G8" s="10">
        <v>0.1035324248574466</v>
      </c>
      <c r="H8" s="300">
        <f>'H27取引基本表（生産者）(104)'!DT8/'H27取引基本表（生産者）(104)'!$DT$109</f>
        <v>1.2856392108788293E-3</v>
      </c>
      <c r="I8" s="3">
        <v>9.6187300666859959E-2</v>
      </c>
      <c r="J8" s="2">
        <v>4.8057407944331693E-2</v>
      </c>
      <c r="L8" s="244" t="s">
        <v>197</v>
      </c>
      <c r="M8" s="246">
        <v>0.01</v>
      </c>
      <c r="T8" s="249"/>
    </row>
    <row r="9" spans="1:20">
      <c r="A9" s="253">
        <v>61</v>
      </c>
      <c r="B9" s="291" t="s">
        <v>223</v>
      </c>
      <c r="C9" s="301">
        <f>'H27取引基本表（生産者）(104)'!DP9/'H27取引基本表（生産者）(104)'!DL9*-1</f>
        <v>1</v>
      </c>
      <c r="D9" s="11">
        <f t="shared" si="0"/>
        <v>0</v>
      </c>
      <c r="E9" s="301">
        <v>0</v>
      </c>
      <c r="F9" s="301">
        <v>0</v>
      </c>
      <c r="G9" s="11">
        <v>0</v>
      </c>
      <c r="H9" s="301">
        <f>'H27取引基本表（生産者）(104)'!DT9/'H27取引基本表（生産者）(104)'!$DT$109</f>
        <v>0</v>
      </c>
      <c r="I9" s="5">
        <v>0</v>
      </c>
      <c r="J9" s="306">
        <v>0</v>
      </c>
      <c r="L9" s="244" t="s">
        <v>198</v>
      </c>
      <c r="M9" s="247">
        <v>1E-3</v>
      </c>
      <c r="T9" s="249"/>
    </row>
    <row r="10" spans="1:20">
      <c r="A10" s="253">
        <v>62</v>
      </c>
      <c r="B10" s="291" t="s">
        <v>364</v>
      </c>
      <c r="C10" s="300">
        <f>'H27取引基本表（生産者）(104)'!DP10/'H27取引基本表（生産者）(104)'!DL10*-1</f>
        <v>0.9893288854098844</v>
      </c>
      <c r="D10" s="10">
        <f t="shared" si="0"/>
        <v>1.0671114590115605E-2</v>
      </c>
      <c r="E10" s="300">
        <v>0.51363227803854994</v>
      </c>
      <c r="F10" s="300">
        <v>0.19927427677352774</v>
      </c>
      <c r="G10" s="10">
        <v>0.1650520989380472</v>
      </c>
      <c r="H10" s="300">
        <f>'H27取引基本表（生産者）(104)'!DT10/'H27取引基本表（生産者）(104)'!$DT$109</f>
        <v>-2.7199016172729295E-5</v>
      </c>
      <c r="I10" s="3">
        <v>2.3402909550917141E-2</v>
      </c>
      <c r="J10" s="2">
        <v>2.1771696794167582E-2</v>
      </c>
      <c r="L10" s="244" t="s">
        <v>199</v>
      </c>
      <c r="M10" s="248">
        <v>9.9999999999999995E-7</v>
      </c>
      <c r="T10" s="249"/>
    </row>
    <row r="11" spans="1:20">
      <c r="A11" s="253">
        <v>111</v>
      </c>
      <c r="B11" s="291" t="s">
        <v>224</v>
      </c>
      <c r="C11" s="300">
        <f>'H27取引基本表（生産者）(104)'!DP11/'H27取引基本表（生産者）(104)'!DL11*-1</f>
        <v>0.69099642384159599</v>
      </c>
      <c r="D11" s="10">
        <f t="shared" si="0"/>
        <v>0.30900357615840401</v>
      </c>
      <c r="E11" s="300">
        <v>0.2894429318362528</v>
      </c>
      <c r="F11" s="300">
        <v>0.20955714044767848</v>
      </c>
      <c r="G11" s="10">
        <v>0.17859552321518926</v>
      </c>
      <c r="H11" s="300">
        <f>'H27取引基本表（生産者）(104)'!DT11/'H27取引基本表（生産者）(104)'!$DT$109</f>
        <v>8.362483231320833E-2</v>
      </c>
      <c r="I11" s="3">
        <v>8.1060405271908054E-2</v>
      </c>
      <c r="J11" s="2">
        <v>6.8772136953955135E-2</v>
      </c>
      <c r="T11" s="249"/>
    </row>
    <row r="12" spans="1:20">
      <c r="A12" s="253">
        <v>112</v>
      </c>
      <c r="B12" s="291" t="s">
        <v>225</v>
      </c>
      <c r="C12" s="300">
        <f>'H27取引基本表（生産者）(104)'!DP12/'H27取引基本表（生産者）(104)'!DL12*-1</f>
        <v>0.93027863777089781</v>
      </c>
      <c r="D12" s="10">
        <f t="shared" si="0"/>
        <v>6.9721362229102191E-2</v>
      </c>
      <c r="E12" s="300">
        <v>0.62777502197390977</v>
      </c>
      <c r="F12" s="300">
        <v>8.2308609421368209E-2</v>
      </c>
      <c r="G12" s="10">
        <v>6.5408279595157909E-2</v>
      </c>
      <c r="H12" s="300">
        <f>'H27取引基本表（生産者）(104)'!DT12/'H27取引基本表（生産者）(104)'!$DT$109</f>
        <v>1.8212169811229115E-2</v>
      </c>
      <c r="I12" s="3">
        <v>1.632596228319801E-2</v>
      </c>
      <c r="J12" s="2">
        <v>1.40458971882098E-2</v>
      </c>
      <c r="T12" s="249"/>
    </row>
    <row r="13" spans="1:20">
      <c r="A13" s="254">
        <v>113</v>
      </c>
      <c r="B13" s="264" t="s">
        <v>365</v>
      </c>
      <c r="C13" s="302">
        <f>'H27取引基本表（生産者）(104)'!DP13/'H27取引基本表（生産者）(104)'!DL13*-1</f>
        <v>0.55661867581351265</v>
      </c>
      <c r="D13" s="12">
        <f t="shared" si="0"/>
        <v>0.44338132418648735</v>
      </c>
      <c r="E13" s="302">
        <v>0.18283030355744978</v>
      </c>
      <c r="F13" s="302">
        <v>6.7495868487431498E-2</v>
      </c>
      <c r="G13" s="12">
        <v>5.5753674871705662E-2</v>
      </c>
      <c r="H13" s="302">
        <f>'H27取引基本表（生産者）(104)'!DT13/'H27取引基本表（生産者）(104)'!$DT$109</f>
        <v>4.638403650885085E-4</v>
      </c>
      <c r="I13" s="6">
        <v>1.9309385056971384E-2</v>
      </c>
      <c r="J13" s="27">
        <v>1.5830216578237803E-2</v>
      </c>
      <c r="T13" s="249"/>
    </row>
    <row r="14" spans="1:20">
      <c r="A14" s="253">
        <v>114</v>
      </c>
      <c r="B14" s="291" t="s">
        <v>227</v>
      </c>
      <c r="C14" s="300">
        <f>'H27取引基本表（生産者）(104)'!DP14/'H27取引基本表（生産者）(104)'!DL14*-1</f>
        <v>1</v>
      </c>
      <c r="D14" s="10">
        <f t="shared" si="0"/>
        <v>0</v>
      </c>
      <c r="E14" s="300">
        <v>0</v>
      </c>
      <c r="F14" s="300">
        <v>0</v>
      </c>
      <c r="G14" s="10">
        <v>0</v>
      </c>
      <c r="H14" s="300">
        <f>'H27取引基本表（生産者）(104)'!DT14/'H27取引基本表（生産者）(104)'!$DT$109</f>
        <v>1.1694605560838857E-2</v>
      </c>
      <c r="I14" s="3">
        <v>0</v>
      </c>
      <c r="J14" s="2">
        <v>0</v>
      </c>
      <c r="T14" s="249"/>
    </row>
    <row r="15" spans="1:20">
      <c r="A15" s="253">
        <v>151</v>
      </c>
      <c r="B15" s="291" t="s">
        <v>228</v>
      </c>
      <c r="C15" s="300">
        <f>'H27取引基本表（生産者）(104)'!DP15/'H27取引基本表（生産者）(104)'!DL15*-1</f>
        <v>0.91692944422546319</v>
      </c>
      <c r="D15" s="10">
        <f t="shared" si="0"/>
        <v>8.3070555774536814E-2</v>
      </c>
      <c r="E15" s="300">
        <v>0.3636923076923077</v>
      </c>
      <c r="F15" s="300">
        <v>0.18646153846153846</v>
      </c>
      <c r="G15" s="10">
        <v>0.15476923076923077</v>
      </c>
      <c r="H15" s="300">
        <f>'H27取引基本表（生産者）(104)'!DT15/'H27取引基本表（生産者）(104)'!$DT$109</f>
        <v>2.9578930087843108E-4</v>
      </c>
      <c r="I15" s="3">
        <v>5.4153846153846157E-2</v>
      </c>
      <c r="J15" s="2">
        <v>4.0615384615384616E-2</v>
      </c>
      <c r="T15" s="249"/>
    </row>
    <row r="16" spans="1:20">
      <c r="A16" s="253">
        <v>152</v>
      </c>
      <c r="B16" s="291" t="s">
        <v>229</v>
      </c>
      <c r="C16" s="300">
        <f>'H27取引基本表（生産者）(104)'!DP16/'H27取引基本表（生産者）(104)'!DL16*-1</f>
        <v>0.91013565280093744</v>
      </c>
      <c r="D16" s="10">
        <f t="shared" si="0"/>
        <v>8.9864347199062555E-2</v>
      </c>
      <c r="E16" s="300">
        <v>0.43974358974358974</v>
      </c>
      <c r="F16" s="300">
        <v>0.17059294871794872</v>
      </c>
      <c r="G16" s="10">
        <v>0.14623397435897437</v>
      </c>
      <c r="H16" s="300">
        <f>'H27取引基本表（生産者）(104)'!DT16/'H27取引基本表（生産者）(104)'!$DT$109</f>
        <v>2.0883987453482397E-2</v>
      </c>
      <c r="I16" s="3">
        <v>0.13149038461538462</v>
      </c>
      <c r="J16" s="2">
        <v>0.10600961538461538</v>
      </c>
      <c r="T16" s="249"/>
    </row>
    <row r="17" spans="1:20">
      <c r="A17" s="253">
        <v>161</v>
      </c>
      <c r="B17" s="291" t="s">
        <v>366</v>
      </c>
      <c r="C17" s="300">
        <f>'H27取引基本表（生産者）(104)'!DP17/'H27取引基本表（生産者）(104)'!DL17*-1</f>
        <v>0.92176784353568708</v>
      </c>
      <c r="D17" s="10">
        <f t="shared" si="0"/>
        <v>7.8232156464312919E-2</v>
      </c>
      <c r="E17" s="300">
        <v>0.38967036691805779</v>
      </c>
      <c r="F17" s="300">
        <v>0.30298279806796036</v>
      </c>
      <c r="G17" s="10">
        <v>0.25807134988560293</v>
      </c>
      <c r="H17" s="300">
        <f>'H27取引基本表（生産者）(104)'!DT17/'H27取引基本表（生産者）(104)'!$DT$109</f>
        <v>1.855361460354034E-4</v>
      </c>
      <c r="I17" s="3">
        <v>8.3891195661384629E-2</v>
      </c>
      <c r="J17" s="2">
        <v>5.6520633844589441E-2</v>
      </c>
      <c r="T17" s="249"/>
    </row>
    <row r="18" spans="1:20">
      <c r="A18" s="254">
        <v>162</v>
      </c>
      <c r="B18" s="264" t="s">
        <v>231</v>
      </c>
      <c r="C18" s="300">
        <f>'H27取引基本表（生産者）(104)'!DP18/'H27取引基本表（生産者）(104)'!DL18*-1</f>
        <v>0.79018580276322059</v>
      </c>
      <c r="D18" s="10">
        <f t="shared" si="0"/>
        <v>0.20981419723677941</v>
      </c>
      <c r="E18" s="300">
        <v>0.39596088097320503</v>
      </c>
      <c r="F18" s="300">
        <v>0.34849328138665819</v>
      </c>
      <c r="G18" s="10">
        <v>0.29220004770613023</v>
      </c>
      <c r="H18" s="300">
        <f>'H27取引基本表（生産者）(104)'!DT18/'H27取引基本表（生産者）(104)'!$DT$109</f>
        <v>6.411196669286191E-4</v>
      </c>
      <c r="I18" s="3">
        <v>0.12173014232328855</v>
      </c>
      <c r="J18" s="2">
        <v>8.0464339667647294E-2</v>
      </c>
      <c r="T18" s="249"/>
    </row>
    <row r="19" spans="1:20">
      <c r="A19" s="253">
        <v>163</v>
      </c>
      <c r="B19" s="291" t="s">
        <v>232</v>
      </c>
      <c r="C19" s="301">
        <f>'H27取引基本表（生産者）(104)'!DP19/'H27取引基本表（生産者）(104)'!DL19*-1</f>
        <v>0.81789468489364847</v>
      </c>
      <c r="D19" s="11">
        <f t="shared" si="0"/>
        <v>0.18210531510635153</v>
      </c>
      <c r="E19" s="301">
        <v>0.20923242909987669</v>
      </c>
      <c r="F19" s="301">
        <v>9.0089395807644884E-2</v>
      </c>
      <c r="G19" s="11">
        <v>7.4329531442663382E-2</v>
      </c>
      <c r="H19" s="301">
        <f>'H27取引基本表（生産者）(104)'!DT19/'H27取引基本表（生産者）(104)'!$DT$109</f>
        <v>-3.4338757918070737E-4</v>
      </c>
      <c r="I19" s="5">
        <v>1.9150739827373614E-2</v>
      </c>
      <c r="J19" s="306">
        <v>1.8418618988902589E-2</v>
      </c>
      <c r="T19" s="249"/>
    </row>
    <row r="20" spans="1:20">
      <c r="A20" s="253">
        <v>164</v>
      </c>
      <c r="B20" s="291" t="s">
        <v>233</v>
      </c>
      <c r="C20" s="300">
        <f>'H27取引基本表（生産者）(104)'!DP20/'H27取引基本表（生産者）(104)'!DL20*-1</f>
        <v>0.94740369690983495</v>
      </c>
      <c r="D20" s="10">
        <f t="shared" si="0"/>
        <v>5.2596303090165053E-2</v>
      </c>
      <c r="E20" s="300">
        <v>0.4448931116389549</v>
      </c>
      <c r="F20" s="300">
        <v>0.34014251781472682</v>
      </c>
      <c r="G20" s="10">
        <v>0.28741092636579574</v>
      </c>
      <c r="H20" s="300">
        <f>'H27取引基本表（生産者）(104)'!DT20/'H27取引基本表（生産者）(104)'!$DT$109</f>
        <v>1.1394444989504093E-3</v>
      </c>
      <c r="I20" s="3">
        <v>0.10997624703087885</v>
      </c>
      <c r="J20" s="2">
        <v>8.6460807600950124E-2</v>
      </c>
      <c r="T20" s="249"/>
    </row>
    <row r="21" spans="1:20">
      <c r="A21" s="253">
        <v>191</v>
      </c>
      <c r="B21" s="291" t="s">
        <v>234</v>
      </c>
      <c r="C21" s="300">
        <f>'H27取引基本表（生産者）(104)'!DP21/'H27取引基本表（生産者）(104)'!DL21*-1</f>
        <v>0.70597320818605758</v>
      </c>
      <c r="D21" s="10">
        <f t="shared" si="0"/>
        <v>0.29402679181394242</v>
      </c>
      <c r="E21" s="300">
        <v>0.53870383494763363</v>
      </c>
      <c r="F21" s="300">
        <v>0.32018269155051576</v>
      </c>
      <c r="G21" s="10">
        <v>0.26718639262934091</v>
      </c>
      <c r="H21" s="300">
        <f>'H27取引基本表（生産者）(104)'!DT21/'H27取引基本表（生産者）(104)'!$DT$109</f>
        <v>0</v>
      </c>
      <c r="I21" s="3">
        <v>0.10733128592802584</v>
      </c>
      <c r="J21" s="2">
        <v>7.4179069218048663E-2</v>
      </c>
      <c r="T21" s="249"/>
    </row>
    <row r="22" spans="1:20">
      <c r="A22" s="253">
        <v>201</v>
      </c>
      <c r="B22" s="291" t="s">
        <v>235</v>
      </c>
      <c r="C22" s="300">
        <f>'H27取引基本表（生産者）(104)'!DP22/'H27取引基本表（生産者）(104)'!DL22*-1</f>
        <v>0.66900584795321638</v>
      </c>
      <c r="D22" s="10">
        <f t="shared" si="0"/>
        <v>0.33099415204678362</v>
      </c>
      <c r="E22" s="300">
        <v>0.31979192469655687</v>
      </c>
      <c r="F22" s="300">
        <v>5.5239038890265046E-2</v>
      </c>
      <c r="G22" s="10">
        <v>4.4959128065395093E-2</v>
      </c>
      <c r="H22" s="300">
        <f>'H27取引基本表（生産者）(104)'!DT22/'H27取引基本表（生産者）(104)'!$DT$109</f>
        <v>1.699938510795581E-5</v>
      </c>
      <c r="I22" s="3">
        <v>8.4220956155561053E-3</v>
      </c>
      <c r="J22" s="2">
        <v>7.8028238791181571E-3</v>
      </c>
      <c r="T22" s="249"/>
    </row>
    <row r="23" spans="1:20">
      <c r="A23" s="254">
        <v>202</v>
      </c>
      <c r="B23" s="264" t="s">
        <v>236</v>
      </c>
      <c r="C23" s="302">
        <f>'H27取引基本表（生産者）(104)'!DP23/'H27取引基本表（生産者）(104)'!DL23*-1</f>
        <v>0.67905234382909796</v>
      </c>
      <c r="D23" s="12">
        <f t="shared" si="0"/>
        <v>0.32094765617090204</v>
      </c>
      <c r="E23" s="302">
        <v>0.38221485777409553</v>
      </c>
      <c r="F23" s="302">
        <v>2.3908154811220262E-2</v>
      </c>
      <c r="G23" s="12">
        <v>1.9450033534540577E-2</v>
      </c>
      <c r="H23" s="302">
        <f>'H27取引基本表（生産者）(104)'!DT23/'H27取引基本表（生産者）(104)'!$DT$109</f>
        <v>5.8769302801790084E-5</v>
      </c>
      <c r="I23" s="6">
        <v>2.012072434607646E-3</v>
      </c>
      <c r="J23" s="27">
        <v>7.890480135716258E-4</v>
      </c>
      <c r="T23" s="249"/>
    </row>
    <row r="24" spans="1:20">
      <c r="A24" s="253">
        <v>203</v>
      </c>
      <c r="B24" s="291" t="s">
        <v>237</v>
      </c>
      <c r="C24" s="300">
        <f>'H27取引基本表（生産者）(104)'!DP24/'H27取引基本表（生産者）(104)'!DL24*-1</f>
        <v>0.19357477197588821</v>
      </c>
      <c r="D24" s="10">
        <f t="shared" si="0"/>
        <v>0.80642522802411176</v>
      </c>
      <c r="E24" s="300">
        <v>9.6429160895867269E-2</v>
      </c>
      <c r="F24" s="300">
        <v>1.2554628240916821E-2</v>
      </c>
      <c r="G24" s="10">
        <v>1.0304913491829984E-2</v>
      </c>
      <c r="H24" s="300">
        <f>'H27取引基本表（生産者）(104)'!DT24/'H27取引基本表（生産者）(104)'!$DT$109</f>
        <v>0</v>
      </c>
      <c r="I24" s="3">
        <v>2.5403477549497313E-3</v>
      </c>
      <c r="J24" s="2">
        <v>2.5403477549497313E-3</v>
      </c>
      <c r="T24" s="249"/>
    </row>
    <row r="25" spans="1:20">
      <c r="A25" s="253">
        <v>204</v>
      </c>
      <c r="B25" s="291" t="s">
        <v>367</v>
      </c>
      <c r="C25" s="300">
        <f>'H27取引基本表（生産者）(104)'!DP25/'H27取引基本表（生産者）(104)'!DL25*-1</f>
        <v>0.91707164759853643</v>
      </c>
      <c r="D25" s="10">
        <f t="shared" si="0"/>
        <v>8.2928352401463568E-2</v>
      </c>
      <c r="E25" s="300">
        <v>0.19183429425581891</v>
      </c>
      <c r="F25" s="300">
        <v>6.0730301089045487E-3</v>
      </c>
      <c r="G25" s="10">
        <v>4.8558616271620753E-3</v>
      </c>
      <c r="H25" s="300">
        <f>'H27取引基本表（生産者）(104)'!DT25/'H27取引基本表（生産者）(104)'!$DT$109</f>
        <v>4.8569671737016601E-7</v>
      </c>
      <c r="I25" s="3">
        <v>5.124919923126201E-4</v>
      </c>
      <c r="J25" s="2">
        <v>4.8686739269698912E-4</v>
      </c>
      <c r="T25" s="249"/>
    </row>
    <row r="26" spans="1:20">
      <c r="A26" s="253">
        <v>205</v>
      </c>
      <c r="B26" s="291" t="s">
        <v>239</v>
      </c>
      <c r="C26" s="300">
        <f>'H27取引基本表（生産者）(104)'!DP26/'H27取引基本表（生産者）(104)'!DL26*-1</f>
        <v>0.71465371310811809</v>
      </c>
      <c r="D26" s="10">
        <f t="shared" si="0"/>
        <v>0.28534628689188191</v>
      </c>
      <c r="E26" s="300">
        <v>0.26220582225534267</v>
      </c>
      <c r="F26" s="300">
        <v>1.5961922161590422E-2</v>
      </c>
      <c r="G26" s="10">
        <v>1.3101276472992139E-2</v>
      </c>
      <c r="H26" s="300">
        <f>'H27取引基本表（生産者）(104)'!DT26/'H27取引基本表（生産者）(104)'!$DT$109</f>
        <v>0</v>
      </c>
      <c r="I26" s="3">
        <v>1.7668693958989398E-3</v>
      </c>
      <c r="J26" s="2">
        <v>1.7548498761989471E-3</v>
      </c>
      <c r="T26" s="249"/>
    </row>
    <row r="27" spans="1:20">
      <c r="A27" s="253">
        <v>206</v>
      </c>
      <c r="B27" s="291" t="s">
        <v>240</v>
      </c>
      <c r="C27" s="300">
        <f>'H27取引基本表（生産者）(104)'!DP27/'H27取引基本表（生産者）(104)'!DL27*-1</f>
        <v>0.91947458595088516</v>
      </c>
      <c r="D27" s="10">
        <f t="shared" si="0"/>
        <v>8.0525414049114841E-2</v>
      </c>
      <c r="E27" s="300">
        <v>0.34630350194552528</v>
      </c>
      <c r="F27" s="300">
        <v>0.13229571984435798</v>
      </c>
      <c r="G27" s="10">
        <v>0.10505836575875487</v>
      </c>
      <c r="H27" s="300">
        <f>'H27取引基本表（生産者）(104)'!DT27/'H27取引基本表（生産者）(104)'!$DT$109</f>
        <v>0</v>
      </c>
      <c r="I27" s="3">
        <v>2.3346303501945526E-2</v>
      </c>
      <c r="J27" s="2">
        <v>2.3346303501945526E-2</v>
      </c>
      <c r="T27" s="249"/>
    </row>
    <row r="28" spans="1:20">
      <c r="A28" s="254">
        <v>207</v>
      </c>
      <c r="B28" s="264" t="s">
        <v>241</v>
      </c>
      <c r="C28" s="300">
        <f>'H27取引基本表（生産者）(104)'!DP28/'H27取引基本表（生産者）(104)'!DL28*-1</f>
        <v>0.93206309072301485</v>
      </c>
      <c r="D28" s="10">
        <f t="shared" si="0"/>
        <v>6.7936909276985147E-2</v>
      </c>
      <c r="E28" s="300">
        <v>0.53123666239863421</v>
      </c>
      <c r="F28" s="300">
        <v>5.3003627827571488E-2</v>
      </c>
      <c r="G28" s="10">
        <v>4.3987409304310714E-2</v>
      </c>
      <c r="H28" s="300">
        <f>'H27取引基本表（生産者）(104)'!DT28/'H27取引基本表（生産者）(104)'!$DT$109</f>
        <v>2.3658287103100785E-3</v>
      </c>
      <c r="I28" s="3">
        <v>1.512483994878361E-2</v>
      </c>
      <c r="J28" s="2">
        <v>1.4831412718736663E-2</v>
      </c>
      <c r="T28" s="249"/>
    </row>
    <row r="29" spans="1:20">
      <c r="A29" s="253">
        <v>208</v>
      </c>
      <c r="B29" s="291" t="s">
        <v>368</v>
      </c>
      <c r="C29" s="301">
        <f>'H27取引基本表（生産者）(104)'!DP29/'H27取引基本表（生産者）(104)'!DL29*-1</f>
        <v>0.84470876841884412</v>
      </c>
      <c r="D29" s="11">
        <f t="shared" si="0"/>
        <v>0.15529123158115588</v>
      </c>
      <c r="E29" s="301">
        <v>0.37161933395631036</v>
      </c>
      <c r="F29" s="301">
        <v>9.8823115155947397E-2</v>
      </c>
      <c r="G29" s="11">
        <v>8.2422568019610232E-2</v>
      </c>
      <c r="H29" s="301">
        <f>'H27取引基本表（生産者）(104)'!DT29/'H27取引基本表（生産者）(104)'!$DT$109</f>
        <v>7.9979678449345233E-3</v>
      </c>
      <c r="I29" s="5">
        <v>1.1795934397811455E-2</v>
      </c>
      <c r="J29" s="306">
        <v>1.1484445889028833E-2</v>
      </c>
      <c r="T29" s="249"/>
    </row>
    <row r="30" spans="1:20">
      <c r="A30" s="253">
        <v>211</v>
      </c>
      <c r="B30" s="291" t="s">
        <v>243</v>
      </c>
      <c r="C30" s="300">
        <f>'H27取引基本表（生産者）(104)'!DP30/'H27取引基本表（生産者）(104)'!DL30*-1</f>
        <v>0.71394991927064022</v>
      </c>
      <c r="D30" s="10">
        <f t="shared" si="0"/>
        <v>0.28605008072935978</v>
      </c>
      <c r="E30" s="300">
        <v>0.31430305876181591</v>
      </c>
      <c r="F30" s="300">
        <v>5.0447043295619677E-3</v>
      </c>
      <c r="G30" s="10">
        <v>3.9215437429802463E-3</v>
      </c>
      <c r="H30" s="300">
        <f>'H27取引基本表（生産者）(104)'!DT30/'H27取引基本表（生産者）(104)'!$DT$109</f>
        <v>2.5960003846718E-2</v>
      </c>
      <c r="I30" s="3">
        <v>6.0071112352016716E-4</v>
      </c>
      <c r="J30" s="2">
        <v>5.9648076349537731E-4</v>
      </c>
      <c r="T30" s="249"/>
    </row>
    <row r="31" spans="1:20">
      <c r="A31" s="253">
        <v>212</v>
      </c>
      <c r="B31" s="291" t="s">
        <v>244</v>
      </c>
      <c r="C31" s="300">
        <f>'H27取引基本表（生産者）(104)'!DP31/'H27取引基本表（生産者）(104)'!DL31*-1</f>
        <v>0.44257530637956705</v>
      </c>
      <c r="D31" s="10">
        <f t="shared" si="0"/>
        <v>0.55742469362043301</v>
      </c>
      <c r="E31" s="300">
        <v>8.1212882043358608E-2</v>
      </c>
      <c r="F31" s="300">
        <v>6.6269132345130608E-3</v>
      </c>
      <c r="G31" s="10">
        <v>5.3594708126116558E-3</v>
      </c>
      <c r="H31" s="300">
        <f>'H27取引基本表（生産者）(104)'!DT31/'H27取引基本表（生産者）(104)'!$DT$109</f>
        <v>-7.7711474779226562E-6</v>
      </c>
      <c r="I31" s="3">
        <v>1.2795133021099899E-3</v>
      </c>
      <c r="J31" s="2">
        <v>1.1950171406498963E-3</v>
      </c>
      <c r="T31" s="249"/>
    </row>
    <row r="32" spans="1:20">
      <c r="A32" s="253">
        <v>221</v>
      </c>
      <c r="B32" s="291" t="s">
        <v>245</v>
      </c>
      <c r="C32" s="300">
        <f>'H27取引基本表（生産者）(104)'!DP32/'H27取引基本表（生産者）(104)'!DL32*-1</f>
        <v>0.8221559537451818</v>
      </c>
      <c r="D32" s="10">
        <f t="shared" si="0"/>
        <v>0.1778440462548182</v>
      </c>
      <c r="E32" s="300">
        <v>0.3590892409321671</v>
      </c>
      <c r="F32" s="300">
        <v>0.24743103553734172</v>
      </c>
      <c r="G32" s="10">
        <v>0.2095999755336718</v>
      </c>
      <c r="H32" s="300">
        <f>'H27取引基本表（生産者）(104)'!DT32/'H27取引基本表（生産者）(104)'!$DT$109</f>
        <v>1.4099775705255918E-3</v>
      </c>
      <c r="I32" s="3">
        <v>4.9162028258609089E-2</v>
      </c>
      <c r="J32" s="2">
        <v>4.6898892898648237E-2</v>
      </c>
      <c r="T32" s="249"/>
    </row>
    <row r="33" spans="1:20">
      <c r="A33" s="254">
        <v>222</v>
      </c>
      <c r="B33" s="264" t="s">
        <v>246</v>
      </c>
      <c r="C33" s="302">
        <f>'H27取引基本表（生産者）(104)'!DP33/'H27取引基本表（生産者）(104)'!DL33*-1</f>
        <v>0.72893661567554791</v>
      </c>
      <c r="D33" s="12">
        <f t="shared" si="0"/>
        <v>0.27106338432445209</v>
      </c>
      <c r="E33" s="302">
        <v>0.5182271468144044</v>
      </c>
      <c r="F33" s="302">
        <v>0.25634349030470915</v>
      </c>
      <c r="G33" s="12">
        <v>0.21806094182825483</v>
      </c>
      <c r="H33" s="302">
        <f>'H27取引基本表（生産者）(104)'!DT33/'H27取引基本表（生産者）(104)'!$DT$109</f>
        <v>2.5086235452169074E-3</v>
      </c>
      <c r="I33" s="6">
        <v>5.8891966759002767E-2</v>
      </c>
      <c r="J33" s="27">
        <v>5.6011080332409972E-2</v>
      </c>
      <c r="T33" s="249"/>
    </row>
    <row r="34" spans="1:20">
      <c r="A34" s="253">
        <v>231</v>
      </c>
      <c r="B34" s="291" t="s">
        <v>247</v>
      </c>
      <c r="C34" s="301">
        <f>'H27取引基本表（生産者）(104)'!DP34/'H27取引基本表（生産者）(104)'!DL34*-1</f>
        <v>0.99993362538165409</v>
      </c>
      <c r="D34" s="11">
        <f t="shared" si="0"/>
        <v>6.6374618345910186E-5</v>
      </c>
      <c r="E34" s="301">
        <v>0.40419161676646709</v>
      </c>
      <c r="F34" s="301">
        <v>0.19261477045908185</v>
      </c>
      <c r="G34" s="11">
        <v>0.16566866267465069</v>
      </c>
      <c r="H34" s="301">
        <f>'H27取引基本表（生産者）(104)'!DT34/'H27取引基本表（生産者）(104)'!$DT$109</f>
        <v>6.2907438833783901E-3</v>
      </c>
      <c r="I34" s="3">
        <v>0.10379241516966067</v>
      </c>
      <c r="J34" s="2">
        <v>6.6866267465069865E-2</v>
      </c>
      <c r="T34" s="249"/>
    </row>
    <row r="35" spans="1:20">
      <c r="A35" s="253">
        <v>251</v>
      </c>
      <c r="B35" s="291" t="s">
        <v>248</v>
      </c>
      <c r="C35" s="300">
        <f>'H27取引基本表（生産者）(104)'!DP35/'H27取引基本表（生産者）(104)'!DL35*-1</f>
        <v>0.99766229095486425</v>
      </c>
      <c r="D35" s="10">
        <f t="shared" si="0"/>
        <v>2.3377090451357496E-3</v>
      </c>
      <c r="E35" s="300">
        <v>0.50769230769230766</v>
      </c>
      <c r="F35" s="300">
        <v>1.4</v>
      </c>
      <c r="G35" s="10">
        <v>1.1692307692307693</v>
      </c>
      <c r="H35" s="300">
        <f>'H27取引基本表（生産者）(104)'!DT35/'H27取引基本表（生産者）(104)'!$DT$109</f>
        <v>8.2082745235558056E-5</v>
      </c>
      <c r="I35" s="3">
        <v>0.2153846153846154</v>
      </c>
      <c r="J35" s="2">
        <v>0.18461538461538463</v>
      </c>
      <c r="T35" s="249"/>
    </row>
    <row r="36" spans="1:20">
      <c r="A36" s="253">
        <v>252</v>
      </c>
      <c r="B36" s="291" t="s">
        <v>249</v>
      </c>
      <c r="C36" s="300">
        <f>'H27取引基本表（生産者）(104)'!DP36/'H27取引基本表（生産者）(104)'!DL36*-1</f>
        <v>0.29216811701536755</v>
      </c>
      <c r="D36" s="10">
        <f t="shared" si="0"/>
        <v>0.7078318829846324</v>
      </c>
      <c r="E36" s="300">
        <v>0.42093188967482925</v>
      </c>
      <c r="F36" s="300">
        <v>0.20867585463772398</v>
      </c>
      <c r="G36" s="10">
        <v>0.1770103755713516</v>
      </c>
      <c r="H36" s="300">
        <f>'H27取引基本表（生産者）(104)'!DT36/'H27取引基本表（生産者）(104)'!$DT$109</f>
        <v>1.9427868694806641E-6</v>
      </c>
      <c r="I36" s="3">
        <v>2.9249726272615097E-2</v>
      </c>
      <c r="J36" s="2">
        <v>2.7251081874902241E-2</v>
      </c>
      <c r="T36" s="249"/>
    </row>
    <row r="37" spans="1:20">
      <c r="A37" s="253">
        <v>253</v>
      </c>
      <c r="B37" s="291" t="s">
        <v>250</v>
      </c>
      <c r="C37" s="300">
        <f>'H27取引基本表（生産者）(104)'!DP37/'H27取引基本表（生産者）(104)'!DL37*-1</f>
        <v>0.40267056123513456</v>
      </c>
      <c r="D37" s="10">
        <f t="shared" si="0"/>
        <v>0.59732943876486544</v>
      </c>
      <c r="E37" s="300">
        <v>0.47738871562234192</v>
      </c>
      <c r="F37" s="300">
        <v>0.39516586333994896</v>
      </c>
      <c r="G37" s="10">
        <v>0.32350439466969094</v>
      </c>
      <c r="H37" s="300">
        <f>'H27取引基本表（生産者）(104)'!DT37/'H27取引基本表（生産者）(104)'!$DT$109</f>
        <v>6.2654876540751414E-5</v>
      </c>
      <c r="I37" s="3">
        <v>5.7555996597675081E-2</v>
      </c>
      <c r="J37" s="2">
        <v>5.0113410830734333E-2</v>
      </c>
      <c r="T37" s="249"/>
    </row>
    <row r="38" spans="1:20">
      <c r="A38" s="254">
        <v>259</v>
      </c>
      <c r="B38" s="264" t="s">
        <v>251</v>
      </c>
      <c r="C38" s="302">
        <f>'H27取引基本表（生産者）(104)'!DP38/'H27取引基本表（生産者）(104)'!DL38*-1</f>
        <v>0.58116468122092135</v>
      </c>
      <c r="D38" s="12">
        <f t="shared" si="0"/>
        <v>0.41883531877907865</v>
      </c>
      <c r="E38" s="302">
        <v>0.52527649878957616</v>
      </c>
      <c r="F38" s="302">
        <v>7.0157117767123939E-2</v>
      </c>
      <c r="G38" s="12">
        <v>5.8812360563915131E-2</v>
      </c>
      <c r="H38" s="302">
        <f>'H27取引基本表（生産者）(104)'!DT38/'H27取引基本表（生産者）(104)'!$DT$109</f>
        <v>3.4484466933281787E-4</v>
      </c>
      <c r="I38" s="6">
        <v>1.7183272416575687E-2</v>
      </c>
      <c r="J38" s="27">
        <v>1.5142165472065315E-2</v>
      </c>
      <c r="T38" s="249"/>
    </row>
    <row r="39" spans="1:20">
      <c r="A39" s="297">
        <v>261</v>
      </c>
      <c r="B39" s="265" t="s">
        <v>252</v>
      </c>
      <c r="C39" s="303">
        <f>'H27取引基本表（生産者）(104)'!DP39/'H27取引基本表（生産者）(104)'!DL39*-1</f>
        <v>0.20509040542725365</v>
      </c>
      <c r="D39" s="11">
        <f t="shared" si="0"/>
        <v>0.79490959457274635</v>
      </c>
      <c r="E39" s="301">
        <v>0.25348938440292995</v>
      </c>
      <c r="F39" s="301">
        <v>1.491114025899588E-2</v>
      </c>
      <c r="G39" s="11">
        <v>1.2701467508570513E-2</v>
      </c>
      <c r="H39" s="301">
        <f>'H27取引基本表（生産者）(104)'!DT39/'H27取引基本表（生産者）(104)'!$DT$109</f>
        <v>-1.5299446597160228E-4</v>
      </c>
      <c r="I39" s="5">
        <v>1.5910221306558346E-3</v>
      </c>
      <c r="J39" s="306">
        <v>1.570087628936679E-3</v>
      </c>
      <c r="T39" s="249"/>
    </row>
    <row r="40" spans="1:20">
      <c r="A40" s="253">
        <v>263</v>
      </c>
      <c r="B40" s="291" t="s">
        <v>253</v>
      </c>
      <c r="C40" s="1">
        <f>'H27取引基本表（生産者）(104)'!DP40/'H27取引基本表（生産者）(104)'!DL40*-1</f>
        <v>0.99858343564075924</v>
      </c>
      <c r="D40" s="3">
        <f t="shared" si="0"/>
        <v>1.4165643592407573E-3</v>
      </c>
      <c r="E40" s="1">
        <v>0.39663516939386956</v>
      </c>
      <c r="F40" s="1">
        <v>0.11408158561880617</v>
      </c>
      <c r="G40" s="3">
        <v>9.6566029038949064E-2</v>
      </c>
      <c r="H40" s="1">
        <f>'H27取引基本表（生産者）(104)'!DT40/'H27取引基本表（生産者）(104)'!$DT$109</f>
        <v>0</v>
      </c>
      <c r="I40" s="3">
        <v>3.2035031113159716E-2</v>
      </c>
      <c r="J40" s="2">
        <v>1.5210878082507491E-2</v>
      </c>
    </row>
    <row r="41" spans="1:20">
      <c r="A41" s="253">
        <v>269</v>
      </c>
      <c r="B41" s="291" t="s">
        <v>254</v>
      </c>
      <c r="C41" s="1">
        <f>'H27取引基本表（生産者）(104)'!DP41/'H27取引基本表（生産者）(104)'!DL41*-1</f>
        <v>0.78883780605153431</v>
      </c>
      <c r="D41" s="3">
        <f t="shared" si="0"/>
        <v>0.21116219394846569</v>
      </c>
      <c r="E41" s="1">
        <v>0.26476868327402137</v>
      </c>
      <c r="F41" s="1">
        <v>0.35065243179122185</v>
      </c>
      <c r="G41" s="3">
        <v>0.29157769869513644</v>
      </c>
      <c r="H41" s="1">
        <f>'H27取引基本表（生産者）(104)'!DT41/'H27取引基本表（生産者）(104)'!$DT$109</f>
        <v>0</v>
      </c>
      <c r="I41" s="3">
        <v>7.6156583629893235E-2</v>
      </c>
      <c r="J41" s="2">
        <v>4.5314353499406879E-2</v>
      </c>
    </row>
    <row r="42" spans="1:20">
      <c r="A42" s="253">
        <v>271</v>
      </c>
      <c r="B42" s="291" t="s">
        <v>255</v>
      </c>
      <c r="C42" s="1">
        <f>'H27取引基本表（生産者）(104)'!DP42/'H27取引基本表（生産者）(104)'!DL42*-1</f>
        <v>0.80889401201237643</v>
      </c>
      <c r="D42" s="3">
        <f t="shared" si="0"/>
        <v>0.19110598798762357</v>
      </c>
      <c r="E42" s="1">
        <v>0.26119761968939847</v>
      </c>
      <c r="F42" s="1">
        <v>1.8951253395260114E-3</v>
      </c>
      <c r="G42" s="3">
        <v>1.5488606440108648E-3</v>
      </c>
      <c r="H42" s="1">
        <f>'H27取引基本表（生産者）(104)'!DT42/'H27取引基本表（生産者）(104)'!$DT$109</f>
        <v>-2.9627499759580124E-5</v>
      </c>
      <c r="I42" s="3">
        <v>2.1563789421302535E-4</v>
      </c>
      <c r="J42" s="2">
        <v>2.0112380517945633E-4</v>
      </c>
    </row>
    <row r="43" spans="1:20">
      <c r="A43" s="254">
        <v>272</v>
      </c>
      <c r="B43" s="264" t="s">
        <v>256</v>
      </c>
      <c r="C43" s="26">
        <f>'H27取引基本表（生産者）(104)'!DP43/'H27取引基本表（生産者）(104)'!DL43*-1</f>
        <v>0.77133167184810258</v>
      </c>
      <c r="D43" s="6">
        <f t="shared" si="0"/>
        <v>0.22866832815189742</v>
      </c>
      <c r="E43" s="26">
        <v>0.25690996665431642</v>
      </c>
      <c r="F43" s="26">
        <v>0.26998888477213784</v>
      </c>
      <c r="G43" s="6">
        <v>0.20233419785105594</v>
      </c>
      <c r="H43" s="26">
        <f>'H27取引基本表（生産者）(104)'!DT43/'H27取引基本表（生産者）(104)'!$DT$109</f>
        <v>2.914180304220996E-5</v>
      </c>
      <c r="I43" s="6">
        <v>3.4494257132271208E-2</v>
      </c>
      <c r="J43" s="27">
        <v>3.4271952575027791E-2</v>
      </c>
    </row>
    <row r="44" spans="1:20">
      <c r="A44" s="253">
        <v>281</v>
      </c>
      <c r="B44" s="291" t="s">
        <v>257</v>
      </c>
      <c r="C44" s="1">
        <f>'H27取引基本表（生産者）(104)'!DP44/'H27取引基本表（生産者）(104)'!DL44*-1</f>
        <v>0.48282055056675988</v>
      </c>
      <c r="D44" s="3">
        <f t="shared" si="0"/>
        <v>0.51717944943324012</v>
      </c>
      <c r="E44" s="1">
        <v>0.38985494952922217</v>
      </c>
      <c r="F44" s="1">
        <v>0.22393756892017982</v>
      </c>
      <c r="G44" s="3">
        <v>0.19123759436763085</v>
      </c>
      <c r="H44" s="1">
        <f>'H27取引基本表（生産者）(104)'!DT44/'H27取引基本表（生産者）(104)'!$DT$109</f>
        <v>1.0151061393036468E-4</v>
      </c>
      <c r="I44" s="3">
        <v>6.5866485707015018E-2</v>
      </c>
      <c r="J44" s="2">
        <v>5.1615913139367205E-2</v>
      </c>
    </row>
    <row r="45" spans="1:20">
      <c r="A45" s="253">
        <v>289</v>
      </c>
      <c r="B45" s="291" t="s">
        <v>258</v>
      </c>
      <c r="C45" s="1">
        <f>'H27取引基本表（生産者）(104)'!DP45/'H27取引基本表（生産者）(104)'!DL45*-1</f>
        <v>0.87844544296157201</v>
      </c>
      <c r="D45" s="3">
        <f t="shared" si="0"/>
        <v>0.12155455703842799</v>
      </c>
      <c r="E45" s="1">
        <v>0.49191355374266493</v>
      </c>
      <c r="F45" s="1">
        <v>0.31061256619436095</v>
      </c>
      <c r="G45" s="3">
        <v>0.26273794189208532</v>
      </c>
      <c r="H45" s="1">
        <f>'H27取引基本表（生産者）(104)'!DT45/'H27取引基本表（生産者）(104)'!$DT$109</f>
        <v>8.6939712409259714E-4</v>
      </c>
      <c r="I45" s="3">
        <v>0.11160011449835408</v>
      </c>
      <c r="J45" s="2">
        <v>9.8933734077572638E-2</v>
      </c>
    </row>
    <row r="46" spans="1:20">
      <c r="A46" s="253">
        <v>291</v>
      </c>
      <c r="B46" s="291" t="s">
        <v>259</v>
      </c>
      <c r="C46" s="1">
        <f>'H27取引基本表（生産者）(104)'!DP46/'H27取引基本表（生産者）(104)'!DL46*-1</f>
        <v>0.8573562908716843</v>
      </c>
      <c r="D46" s="3">
        <f t="shared" si="0"/>
        <v>0.1426437091283157</v>
      </c>
      <c r="E46" s="1">
        <v>0.42697570511030436</v>
      </c>
      <c r="F46" s="1">
        <v>0.13959787768779672</v>
      </c>
      <c r="G46" s="3">
        <v>0.11799776598715443</v>
      </c>
      <c r="H46" s="1">
        <f>'H27取引基本表（生産者）(104)'!DT46/'H27取引基本表（生産者）(104)'!$DT$109</f>
        <v>0</v>
      </c>
      <c r="I46" s="3">
        <v>2.7869310248533927E-2</v>
      </c>
      <c r="J46" s="2">
        <v>2.6375314158056409E-2</v>
      </c>
    </row>
    <row r="47" spans="1:20">
      <c r="A47" s="253">
        <v>301</v>
      </c>
      <c r="B47" s="291" t="s">
        <v>260</v>
      </c>
      <c r="C47" s="1">
        <f>'H27取引基本表（生産者）(104)'!DP47/'H27取引基本表（生産者）(104)'!DL47*-1</f>
        <v>0.95198903712063199</v>
      </c>
      <c r="D47" s="3">
        <f t="shared" si="0"/>
        <v>4.8010962879368013E-2</v>
      </c>
      <c r="E47" s="1">
        <v>0.48529949981700621</v>
      </c>
      <c r="F47" s="1">
        <v>0.30059777967549101</v>
      </c>
      <c r="G47" s="3">
        <v>0.25275100646578014</v>
      </c>
      <c r="H47" s="1">
        <f>'H27取引基本表（生産者）(104)'!DT47/'H27取引基本表（生産者）(104)'!$DT$109</f>
        <v>6.7997540431823238E-6</v>
      </c>
      <c r="I47" s="3">
        <v>8.900817372209345E-2</v>
      </c>
      <c r="J47" s="2">
        <v>7.9077711357813829E-2</v>
      </c>
    </row>
    <row r="48" spans="1:20">
      <c r="A48" s="253">
        <v>311</v>
      </c>
      <c r="B48" s="291" t="s">
        <v>261</v>
      </c>
      <c r="C48" s="1">
        <f>'H27取引基本表（生産者）(104)'!DP48/'H27取引基本表（生産者）(104)'!DL48*-1</f>
        <v>0.81497133816629286</v>
      </c>
      <c r="D48" s="3">
        <f t="shared" si="0"/>
        <v>0.18502866183370714</v>
      </c>
      <c r="E48" s="1">
        <v>0.34931095992044076</v>
      </c>
      <c r="F48" s="1">
        <v>8.7870368908743626E-2</v>
      </c>
      <c r="G48" s="3">
        <v>7.4444742616300172E-2</v>
      </c>
      <c r="H48" s="1">
        <f>'H27取引基本表（生産者）(104)'!DT48/'H27取引基本表（生産者）(104)'!$DT$109</f>
        <v>3.5213012009337034E-4</v>
      </c>
      <c r="I48" s="3">
        <v>2.4278204865112313E-2</v>
      </c>
      <c r="J48" s="2">
        <v>2.3189000615637185E-2</v>
      </c>
    </row>
    <row r="49" spans="1:10">
      <c r="A49" s="297">
        <v>321</v>
      </c>
      <c r="B49" s="265" t="s">
        <v>262</v>
      </c>
      <c r="C49" s="295">
        <f>'H27取引基本表（生産者）(104)'!DP49/'H27取引基本表（生産者）(104)'!DL49*-1</f>
        <v>0.87999047813371423</v>
      </c>
      <c r="D49" s="5">
        <f t="shared" si="0"/>
        <v>0.12000952186628577</v>
      </c>
      <c r="E49" s="295">
        <v>0.42634240111246874</v>
      </c>
      <c r="F49" s="295">
        <v>0.22733012612409956</v>
      </c>
      <c r="G49" s="5">
        <v>0.18909412528565805</v>
      </c>
      <c r="H49" s="295">
        <f>'H27取引基本表（生産者）(104)'!DT49/'H27取引基本表（生産者）(104)'!$DT$109</f>
        <v>0</v>
      </c>
      <c r="I49" s="5">
        <v>2.979023624623596E-2</v>
      </c>
      <c r="J49" s="306">
        <v>2.9769786453034495E-2</v>
      </c>
    </row>
    <row r="50" spans="1:10">
      <c r="A50" s="253">
        <v>329</v>
      </c>
      <c r="B50" s="291" t="s">
        <v>263</v>
      </c>
      <c r="C50" s="1">
        <f>'H27取引基本表（生産者）(104)'!DP50/'H27取引基本表（生産者）(104)'!DL50*-1</f>
        <v>0.90967596482957924</v>
      </c>
      <c r="D50" s="3">
        <f t="shared" si="0"/>
        <v>9.0324035170420758E-2</v>
      </c>
      <c r="E50" s="1">
        <v>0.36336779911373707</v>
      </c>
      <c r="F50" s="1">
        <v>0.36876491307805931</v>
      </c>
      <c r="G50" s="3">
        <v>0.31189637541188503</v>
      </c>
      <c r="H50" s="1">
        <f>'H27取引基本表（生産者）(104)'!DT50/'H27取引基本表（生産者）(104)'!$DT$109</f>
        <v>3.6281544787551397E-4</v>
      </c>
      <c r="I50" s="3">
        <v>7.5218725144869908E-2</v>
      </c>
      <c r="J50" s="2">
        <v>7.1753209862515627E-2</v>
      </c>
    </row>
    <row r="51" spans="1:10">
      <c r="A51" s="253">
        <v>331</v>
      </c>
      <c r="B51" s="291" t="s">
        <v>264</v>
      </c>
      <c r="C51" s="1">
        <f>'H27取引基本表（生産者）(104)'!DP51/'H27取引基本表（生産者）(104)'!DL51*-1</f>
        <v>0.97783391736614778</v>
      </c>
      <c r="D51" s="3">
        <f t="shared" si="0"/>
        <v>2.2166082633852224E-2</v>
      </c>
      <c r="E51" s="1">
        <v>0.36368348306841741</v>
      </c>
      <c r="F51" s="1">
        <v>0.25023036166781848</v>
      </c>
      <c r="G51" s="3">
        <v>0.20640405436535361</v>
      </c>
      <c r="H51" s="1">
        <f>'H27取引基本表（生産者）(104)'!DT51/'H27取引基本表（生産者）(104)'!$DT$109</f>
        <v>2.4770532585878467E-5</v>
      </c>
      <c r="I51" s="3">
        <v>6.4904399907855334E-2</v>
      </c>
      <c r="J51" s="2">
        <v>5.9490900714121171E-2</v>
      </c>
    </row>
    <row r="52" spans="1:10">
      <c r="A52" s="253">
        <v>332</v>
      </c>
      <c r="B52" s="291" t="s">
        <v>265</v>
      </c>
      <c r="C52" s="1">
        <f>'H27取引基本表（生産者）(104)'!DP52/'H27取引基本表（生産者）(104)'!DL52*-1</f>
        <v>0.98438403701561594</v>
      </c>
      <c r="D52" s="3">
        <f t="shared" si="0"/>
        <v>1.5615962984384057E-2</v>
      </c>
      <c r="E52" s="1">
        <v>0.33290978398983484</v>
      </c>
      <c r="F52" s="1">
        <v>0.28843710292249047</v>
      </c>
      <c r="G52" s="3">
        <v>0.23951715374841168</v>
      </c>
      <c r="H52" s="1">
        <f>'H27取引基本表（生産者）(104)'!DT52/'H27取引基本表（生産者）(104)'!$DT$109</f>
        <v>8.375354194331143E-3</v>
      </c>
      <c r="I52" s="3">
        <v>5.6543837357052096E-2</v>
      </c>
      <c r="J52" s="2">
        <v>5.4002541296060989E-2</v>
      </c>
    </row>
    <row r="53" spans="1:10">
      <c r="A53" s="254">
        <v>333</v>
      </c>
      <c r="B53" s="264" t="s">
        <v>266</v>
      </c>
      <c r="C53" s="26">
        <f>'H27取引基本表（生産者）(104)'!DP53/'H27取引基本表（生産者）(104)'!DL53*-1</f>
        <v>0.94099448337557778</v>
      </c>
      <c r="D53" s="6">
        <f t="shared" si="0"/>
        <v>5.9005516624422216E-2</v>
      </c>
      <c r="E53" s="26">
        <v>0.42982456140350878</v>
      </c>
      <c r="F53" s="26">
        <v>0.30499325236167341</v>
      </c>
      <c r="G53" s="6">
        <v>0.24493927125506074</v>
      </c>
      <c r="H53" s="26">
        <f>'H27取引基本表（生産者）(104)'!DT53/'H27取引基本表（生産者）(104)'!$DT$109</f>
        <v>0</v>
      </c>
      <c r="I53" s="6">
        <v>5.7692307692307696E-2</v>
      </c>
      <c r="J53" s="27">
        <v>5.6174089068825914E-2</v>
      </c>
    </row>
    <row r="54" spans="1:10">
      <c r="A54" s="253">
        <v>339</v>
      </c>
      <c r="B54" s="291" t="s">
        <v>267</v>
      </c>
      <c r="C54" s="1">
        <f>'H27取引基本表（生産者）(104)'!DP54/'H27取引基本表（生産者）(104)'!DL54*-1</f>
        <v>0.80193635544881414</v>
      </c>
      <c r="D54" s="3">
        <f t="shared" si="0"/>
        <v>0.19806364455118586</v>
      </c>
      <c r="E54" s="1">
        <v>0.37561967713232491</v>
      </c>
      <c r="F54" s="1">
        <v>8.5801449091140208E-2</v>
      </c>
      <c r="G54" s="3">
        <v>7.2200330494470569E-2</v>
      </c>
      <c r="H54" s="1">
        <f>'H27取引基本表（生産者）(104)'!DT54/'H27取引基本表（生産者）(104)'!$DT$109</f>
        <v>2.4746247750009956E-3</v>
      </c>
      <c r="I54" s="3">
        <v>3.7625524342188889E-2</v>
      </c>
      <c r="J54" s="2">
        <v>3.6608618278886486E-2</v>
      </c>
    </row>
    <row r="55" spans="1:10">
      <c r="A55" s="253">
        <v>341</v>
      </c>
      <c r="B55" s="291" t="s">
        <v>268</v>
      </c>
      <c r="C55" s="1">
        <f>'H27取引基本表（生産者）(104)'!DP55/'H27取引基本表（生産者）(104)'!DL55*-1</f>
        <v>0.96757829233648229</v>
      </c>
      <c r="D55" s="3">
        <f t="shared" si="0"/>
        <v>3.2421707663517707E-2</v>
      </c>
      <c r="E55" s="1">
        <v>0.3944219104480769</v>
      </c>
      <c r="F55" s="1">
        <v>0.2249427542478199</v>
      </c>
      <c r="G55" s="3">
        <v>0.18742761651427575</v>
      </c>
      <c r="H55" s="1">
        <f>'H27取引基本表（生産者）(104)'!DT55/'H27取引基本表（生産者）(104)'!$DT$109</f>
        <v>9.4817713165003797E-3</v>
      </c>
      <c r="I55" s="3">
        <v>3.4627730741365541E-2</v>
      </c>
      <c r="J55" s="2">
        <v>3.4178225989835907E-2</v>
      </c>
    </row>
    <row r="56" spans="1:10">
      <c r="A56" s="253">
        <v>342</v>
      </c>
      <c r="B56" s="291" t="s">
        <v>269</v>
      </c>
      <c r="C56" s="1">
        <f>'H27取引基本表（生産者）(104)'!DP56/'H27取引基本表（生産者）(104)'!DL56*-1</f>
        <v>0.87567858365530393</v>
      </c>
      <c r="D56" s="3">
        <f t="shared" si="0"/>
        <v>0.12432141634469607</v>
      </c>
      <c r="E56" s="1">
        <v>0.31119411064198332</v>
      </c>
      <c r="F56" s="1">
        <v>5.3588827541409548E-2</v>
      </c>
      <c r="G56" s="3">
        <v>4.4657356284507954E-2</v>
      </c>
      <c r="H56" s="1">
        <f>'H27取引基本表（生産者）(104)'!DT56/'H27取引基本表（生産者）(104)'!$DT$109</f>
        <v>5.5660843810621027E-4</v>
      </c>
      <c r="I56" s="3">
        <v>1.1421457183068095E-2</v>
      </c>
      <c r="J56" s="2">
        <v>1.0284724477644256E-2</v>
      </c>
    </row>
    <row r="57" spans="1:10">
      <c r="A57" s="253">
        <v>351</v>
      </c>
      <c r="B57" s="291" t="s">
        <v>369</v>
      </c>
      <c r="C57" s="1">
        <f>'H27取引基本表（生産者）(104)'!DP57/'H27取引基本表（生産者）(104)'!DL57*-1</f>
        <v>0.709269348897963</v>
      </c>
      <c r="D57" s="3">
        <f t="shared" si="0"/>
        <v>0.290730651102037</v>
      </c>
      <c r="E57" s="1">
        <v>0.21031933603314723</v>
      </c>
      <c r="F57" s="1">
        <v>8.331310602092569E-2</v>
      </c>
      <c r="G57" s="3">
        <v>6.9760806707802631E-2</v>
      </c>
      <c r="H57" s="1">
        <f>'H27取引基本表（生産者）(104)'!DT57/'H27取引基本表（生産者）(104)'!$DT$109</f>
        <v>2.2737891823684322E-2</v>
      </c>
      <c r="I57" s="3">
        <v>1.1612606512768757E-2</v>
      </c>
      <c r="J57" s="2">
        <v>1.148272587520387E-2</v>
      </c>
    </row>
    <row r="58" spans="1:10">
      <c r="A58" s="253">
        <v>354</v>
      </c>
      <c r="B58" s="291" t="s">
        <v>271</v>
      </c>
      <c r="C58" s="1">
        <f>'H27取引基本表（生産者）(104)'!DP58/'H27取引基本表（生産者）(104)'!DL58*-1</f>
        <v>0.63833876493690989</v>
      </c>
      <c r="D58" s="3">
        <f t="shared" si="0"/>
        <v>0.36166123506309011</v>
      </c>
      <c r="E58" s="1">
        <v>0.31241510831835584</v>
      </c>
      <c r="F58" s="1">
        <v>4.3540000274397354E-2</v>
      </c>
      <c r="G58" s="3">
        <v>3.559619685266234E-2</v>
      </c>
      <c r="H58" s="1">
        <f>'H27取引基本表（生産者）(104)'!DT58/'H27取引基本表（生産者）(104)'!$DT$109</f>
        <v>3.6718671833184548E-4</v>
      </c>
      <c r="I58" s="3">
        <v>1.6751958511119953E-2</v>
      </c>
      <c r="J58" s="2">
        <v>1.5469150877385542E-2</v>
      </c>
    </row>
    <row r="59" spans="1:10">
      <c r="A59" s="297">
        <v>359</v>
      </c>
      <c r="B59" s="265" t="s">
        <v>272</v>
      </c>
      <c r="C59" s="295">
        <f>'H27取引基本表（生産者）(104)'!DP59/'H27取引基本表（生産者）(104)'!DL59*-1</f>
        <v>0.99875636622053776</v>
      </c>
      <c r="D59" s="5">
        <f t="shared" si="0"/>
        <v>1.2436337794622387E-3</v>
      </c>
      <c r="E59" s="295">
        <v>0.32098765432098764</v>
      </c>
      <c r="F59" s="295">
        <v>0.18518518518518517</v>
      </c>
      <c r="G59" s="5">
        <v>0.14814814814814814</v>
      </c>
      <c r="H59" s="295">
        <f>'H27取引基本表（生産者）(104)'!DT59/'H27取引基本表（生産者）(104)'!$DT$109</f>
        <v>6.7560413386190084E-4</v>
      </c>
      <c r="I59" s="5">
        <v>6.1728395061728392E-2</v>
      </c>
      <c r="J59" s="306">
        <v>6.1728395061728392E-2</v>
      </c>
    </row>
    <row r="60" spans="1:10">
      <c r="A60" s="253">
        <v>391</v>
      </c>
      <c r="B60" s="291" t="s">
        <v>2</v>
      </c>
      <c r="C60" s="1">
        <f>'H27取引基本表（生産者）(104)'!DP60/'H27取引基本表（生産者）(104)'!DL60*-1</f>
        <v>0.957058369760864</v>
      </c>
      <c r="D60" s="3">
        <f t="shared" si="0"/>
        <v>4.2941630239135997E-2</v>
      </c>
      <c r="E60" s="1">
        <v>0.42696989109545164</v>
      </c>
      <c r="F60" s="1">
        <v>0.47197309417040356</v>
      </c>
      <c r="G60" s="3">
        <v>0.40022421524663676</v>
      </c>
      <c r="H60" s="1">
        <f>'H27取引基本表（生産者）(104)'!DT60/'H27取引基本表（生産者）(104)'!$DT$109</f>
        <v>6.8745513376573296E-3</v>
      </c>
      <c r="I60" s="3">
        <v>0.19250480461242794</v>
      </c>
      <c r="J60" s="2">
        <v>0.13212684176809739</v>
      </c>
    </row>
    <row r="61" spans="1:10">
      <c r="A61" s="253">
        <v>392</v>
      </c>
      <c r="B61" s="291" t="s">
        <v>273</v>
      </c>
      <c r="C61" s="1">
        <f>'H27取引基本表（生産者）(104)'!DP61/'H27取引基本表（生産者）(104)'!DL61*-1</f>
        <v>0.30278270000656299</v>
      </c>
      <c r="D61" s="3">
        <f t="shared" si="0"/>
        <v>0.69721729999343696</v>
      </c>
      <c r="E61" s="1">
        <v>0.32734249450657571</v>
      </c>
      <c r="F61" s="1">
        <v>6.5953888032534186E-2</v>
      </c>
      <c r="G61" s="3">
        <v>5.6508477911514872E-2</v>
      </c>
      <c r="H61" s="1">
        <f>'H27取引基本表（生産者）(104)'!DT61/'H27取引基本表（生産者）(104)'!$DT$109</f>
        <v>0</v>
      </c>
      <c r="I61" s="3">
        <v>1.5414384572496803E-2</v>
      </c>
      <c r="J61" s="2">
        <v>1.2200321406316618E-2</v>
      </c>
    </row>
    <row r="62" spans="1:10">
      <c r="A62" s="253">
        <v>411</v>
      </c>
      <c r="B62" s="291" t="s">
        <v>274</v>
      </c>
      <c r="C62" s="1">
        <f>'H27取引基本表（生産者）(104)'!DP62/'H27取引基本表（生産者）(104)'!DL62*-1</f>
        <v>0</v>
      </c>
      <c r="D62" s="3">
        <f t="shared" si="0"/>
        <v>1</v>
      </c>
      <c r="E62" s="1">
        <v>0.46266850863649089</v>
      </c>
      <c r="F62" s="1">
        <v>0.33757708734006914</v>
      </c>
      <c r="G62" s="3">
        <v>0.28899513322678799</v>
      </c>
      <c r="H62" s="1">
        <f>'H27取引基本表（生産者）(104)'!DT62/'H27取引基本表（生産者）(104)'!$DT$109</f>
        <v>0</v>
      </c>
      <c r="I62" s="3">
        <v>0.14363301460031963</v>
      </c>
      <c r="J62" s="2">
        <v>9.3615407535823605E-2</v>
      </c>
    </row>
    <row r="63" spans="1:10">
      <c r="A63" s="254">
        <v>412</v>
      </c>
      <c r="B63" s="264" t="s">
        <v>275</v>
      </c>
      <c r="C63" s="26">
        <f>'H27取引基本表（生産者）(104)'!DP63/'H27取引基本表（生産者）(104)'!DL63*-1</f>
        <v>0.2886696841483814</v>
      </c>
      <c r="D63" s="6">
        <f t="shared" si="0"/>
        <v>0.71133031585161866</v>
      </c>
      <c r="E63" s="26">
        <v>0.4452234126847418</v>
      </c>
      <c r="F63" s="26">
        <v>0.34357666999689945</v>
      </c>
      <c r="G63" s="6">
        <v>0.29543183932201056</v>
      </c>
      <c r="H63" s="26">
        <f>'H27取引基本表（生産者）(104)'!DT63/'H27取引基本表（生産者）(104)'!$DT$109</f>
        <v>0</v>
      </c>
      <c r="I63" s="6">
        <v>0.16605229613807834</v>
      </c>
      <c r="J63" s="27">
        <v>0.10865745685051849</v>
      </c>
    </row>
    <row r="64" spans="1:10">
      <c r="A64" s="297">
        <v>413</v>
      </c>
      <c r="B64" s="265" t="s">
        <v>276</v>
      </c>
      <c r="C64" s="295">
        <f>'H27取引基本表（生産者）(104)'!DP64/'H27取引基本表（生産者）(104)'!DL64*-1</f>
        <v>0</v>
      </c>
      <c r="D64" s="5">
        <f t="shared" si="0"/>
        <v>1</v>
      </c>
      <c r="E64" s="295">
        <v>0.49146210848042077</v>
      </c>
      <c r="F64" s="295">
        <v>0.46244808038940799</v>
      </c>
      <c r="G64" s="5">
        <v>0.39690528643951201</v>
      </c>
      <c r="H64" s="295">
        <f>'H27取引基本表（生産者）(104)'!DT64/'H27取引基本表（生産者）(104)'!$DT$109</f>
        <v>0</v>
      </c>
      <c r="I64" s="5">
        <v>0.12525143459217528</v>
      </c>
      <c r="J64" s="306">
        <v>9.4765806637002459E-2</v>
      </c>
    </row>
    <row r="65" spans="1:10">
      <c r="A65" s="253">
        <v>419</v>
      </c>
      <c r="B65" s="291" t="s">
        <v>277</v>
      </c>
      <c r="C65" s="1">
        <f>'H27取引基本表（生産者）(104)'!DP65/'H27取引基本表（生産者）(104)'!DL65*-1</f>
        <v>0</v>
      </c>
      <c r="D65" s="3">
        <f t="shared" si="0"/>
        <v>1</v>
      </c>
      <c r="E65" s="1">
        <v>0.52359655132298388</v>
      </c>
      <c r="F65" s="1">
        <v>0.31414241950286315</v>
      </c>
      <c r="G65" s="3">
        <v>0.26865555885888603</v>
      </c>
      <c r="H65" s="1">
        <f>'H27取引基本表（生産者）(104)'!DT65/'H27取引基本表（生産者）(104)'!$DT$109</f>
        <v>0</v>
      </c>
      <c r="I65" s="3">
        <v>0.12040639582229232</v>
      </c>
      <c r="J65" s="2">
        <v>0.10603259956309864</v>
      </c>
    </row>
    <row r="66" spans="1:10">
      <c r="A66" s="253">
        <v>461</v>
      </c>
      <c r="B66" s="291" t="s">
        <v>278</v>
      </c>
      <c r="C66" s="1">
        <f>'H27取引基本表（生産者）(104)'!DP66/'H27取引基本表（生産者）(104)'!DL66*-1</f>
        <v>0.37584076465332683</v>
      </c>
      <c r="D66" s="3">
        <f t="shared" si="0"/>
        <v>0.62415923534667317</v>
      </c>
      <c r="E66" s="1">
        <v>0.36597675077969949</v>
      </c>
      <c r="F66" s="1">
        <v>6.3698088430603012E-2</v>
      </c>
      <c r="G66" s="3">
        <v>5.0070881769208958E-2</v>
      </c>
      <c r="H66" s="1">
        <f>'H27取引基本表（生産者）(104)'!DT66/'H27取引基本表（生産者）(104)'!$DT$109</f>
        <v>1.981011201137696E-2</v>
      </c>
      <c r="I66" s="3">
        <v>6.4554638652201809E-3</v>
      </c>
      <c r="J66" s="2">
        <v>6.3838359721248112E-3</v>
      </c>
    </row>
    <row r="67" spans="1:10">
      <c r="A67" s="253">
        <v>462</v>
      </c>
      <c r="B67" s="291" t="s">
        <v>279</v>
      </c>
      <c r="C67" s="1">
        <f>'H27取引基本表（生産者）(104)'!DP67/'H27取引基本表（生産者）(104)'!DL67*-1</f>
        <v>0.53044366856850889</v>
      </c>
      <c r="D67" s="3">
        <f t="shared" si="0"/>
        <v>0.46955633143149111</v>
      </c>
      <c r="E67" s="1">
        <v>0.33245979749851101</v>
      </c>
      <c r="F67" s="1">
        <v>0.18624181060154854</v>
      </c>
      <c r="G67" s="3">
        <v>0.1502680166765932</v>
      </c>
      <c r="H67" s="1">
        <f>'H27取引基本表（生産者）(104)'!DT67/'H27取引基本表（生産者）(104)'!$DT$109</f>
        <v>5.5354854878677815E-3</v>
      </c>
      <c r="I67" s="3">
        <v>1.9535437760571768E-2</v>
      </c>
      <c r="J67" s="2">
        <v>1.840381179273377E-2</v>
      </c>
    </row>
    <row r="68" spans="1:10">
      <c r="A68" s="254">
        <v>471</v>
      </c>
      <c r="B68" s="264" t="s">
        <v>204</v>
      </c>
      <c r="C68" s="26">
        <f>'H27取引基本表（生産者）(104)'!DP68/'H27取引基本表（生産者）(104)'!DL68*-1</f>
        <v>0</v>
      </c>
      <c r="D68" s="6">
        <f t="shared" si="0"/>
        <v>1</v>
      </c>
      <c r="E68" s="26">
        <v>0.53801359659814196</v>
      </c>
      <c r="F68" s="26">
        <v>0.14753121529752716</v>
      </c>
      <c r="G68" s="6">
        <v>0.11857750331789496</v>
      </c>
      <c r="H68" s="26">
        <f>'H27取引基本表（生産者）(104)'!DT68/'H27取引基本表（生産者）(104)'!$DT$109</f>
        <v>7.7211207160335282E-3</v>
      </c>
      <c r="I68" s="6">
        <v>4.4310825817285557E-2</v>
      </c>
      <c r="J68" s="27">
        <v>4.4283740960429023E-2</v>
      </c>
    </row>
    <row r="69" spans="1:10">
      <c r="A69" s="253">
        <v>481</v>
      </c>
      <c r="B69" s="291" t="s">
        <v>205</v>
      </c>
      <c r="C69" s="1">
        <f>'H27取引基本表（生産者）(104)'!DP69/'H27取引基本表（生産者）(104)'!DL69*-1</f>
        <v>6.0371782977699892E-2</v>
      </c>
      <c r="D69" s="3">
        <f t="shared" ref="D69:D107" si="1">1-C69</f>
        <v>0.93962821702230015</v>
      </c>
      <c r="E69" s="1">
        <v>0.6619781805067172</v>
      </c>
      <c r="F69" s="1">
        <v>0.40787575511676133</v>
      </c>
      <c r="G69" s="3">
        <v>0.35724912090884503</v>
      </c>
      <c r="H69" s="1">
        <f>'H27取引基本表（生産者）(104)'!DT69/'H27取引基本表（生産者）(104)'!$DT$109</f>
        <v>7.7080069046645341E-4</v>
      </c>
      <c r="I69" s="3">
        <v>0.14448652060229014</v>
      </c>
      <c r="J69" s="2">
        <v>0.13186367324857992</v>
      </c>
    </row>
    <row r="70" spans="1:10">
      <c r="A70" s="253">
        <v>511</v>
      </c>
      <c r="B70" s="291" t="s">
        <v>3</v>
      </c>
      <c r="C70" s="1">
        <f>'H27取引基本表（生産者）(104)'!DP70/'H27取引基本表（生産者）(104)'!DL70*-1</f>
        <v>0.57887320062823022</v>
      </c>
      <c r="D70" s="3">
        <f t="shared" si="1"/>
        <v>0.42112679937176978</v>
      </c>
      <c r="E70" s="1">
        <v>0.70593583897220424</v>
      </c>
      <c r="F70" s="1">
        <v>0.46028601069292735</v>
      </c>
      <c r="G70" s="3">
        <v>0.39585653396052239</v>
      </c>
      <c r="H70" s="1">
        <f>'H27取引基本表（生産者）(104)'!DT70/'H27取引基本表（生産者）(104)'!$DT$109</f>
        <v>0.19223293237450326</v>
      </c>
      <c r="I70" s="3">
        <v>0.1539147648647104</v>
      </c>
      <c r="J70" s="2">
        <v>0.12752710035314024</v>
      </c>
    </row>
    <row r="71" spans="1:10">
      <c r="A71" s="253">
        <v>531</v>
      </c>
      <c r="B71" s="291" t="s">
        <v>4</v>
      </c>
      <c r="C71" s="1">
        <f>'H27取引基本表（生産者）(104)'!DP71/'H27取引基本表（生産者）(104)'!DL71*-1</f>
        <v>0.25014993341939679</v>
      </c>
      <c r="D71" s="3">
        <f t="shared" si="1"/>
        <v>0.74985006658060316</v>
      </c>
      <c r="E71" s="1">
        <v>0.68148201640549</v>
      </c>
      <c r="F71" s="1">
        <v>0.33348342671690545</v>
      </c>
      <c r="G71" s="3">
        <v>0.25915321844109612</v>
      </c>
      <c r="H71" s="1">
        <f>'H27取引基本表（生産者）(104)'!DT71/'H27取引基本表（生産者）(104)'!$DT$109</f>
        <v>7.194868322762954E-2</v>
      </c>
      <c r="I71" s="3">
        <v>4.5138461146345295E-2</v>
      </c>
      <c r="J71" s="2">
        <v>4.1187890012701296E-2</v>
      </c>
    </row>
    <row r="72" spans="1:10">
      <c r="A72" s="253">
        <v>551</v>
      </c>
      <c r="B72" s="291" t="s">
        <v>280</v>
      </c>
      <c r="C72" s="1">
        <f>'H27取引基本表（生産者）(104)'!DP72/'H27取引基本表（生産者）(104)'!DL72*-1</f>
        <v>3.8592253461786928E-2</v>
      </c>
      <c r="D72" s="3">
        <f t="shared" si="1"/>
        <v>0.96140774653821304</v>
      </c>
      <c r="E72" s="1">
        <v>0.74136748894951054</v>
      </c>
      <c r="F72" s="1">
        <v>0.14332813024260019</v>
      </c>
      <c r="G72" s="3">
        <v>0.12558899473369414</v>
      </c>
      <c r="H72" s="1">
        <f>'H27取引基本表（生産者）(104)'!DT72/'H27取引基本表（生産者）(104)'!$DT$109</f>
        <v>6.0274962625637594E-4</v>
      </c>
      <c r="I72" s="3">
        <v>2.5266597616303666E-2</v>
      </c>
      <c r="J72" s="2">
        <v>1.0999431063910487E-2</v>
      </c>
    </row>
    <row r="73" spans="1:10">
      <c r="A73" s="253">
        <v>552</v>
      </c>
      <c r="B73" s="291" t="s">
        <v>281</v>
      </c>
      <c r="C73" s="1">
        <f>'H27取引基本表（生産者）(104)'!DP73/'H27取引基本表（生産者）(104)'!DL73*-1</f>
        <v>5.8193668528864059E-5</v>
      </c>
      <c r="D73" s="3">
        <f t="shared" si="1"/>
        <v>0.99994180633147112</v>
      </c>
      <c r="E73" s="1">
        <v>0.76636582879590265</v>
      </c>
      <c r="F73" s="1">
        <v>9.5306763465188168E-2</v>
      </c>
      <c r="G73" s="3">
        <v>8.8411526317098033E-2</v>
      </c>
      <c r="H73" s="1">
        <f>'H27取引基本表（生産者）(104)'!DT73/'H27取引基本表（生産者）(104)'!$DT$109</f>
        <v>5.8332175756156936E-2</v>
      </c>
      <c r="I73" s="3">
        <v>2.9255032611488194E-2</v>
      </c>
      <c r="J73" s="2">
        <v>1.0707507686697662E-2</v>
      </c>
    </row>
    <row r="74" spans="1:10">
      <c r="A74" s="297">
        <v>553</v>
      </c>
      <c r="B74" s="265" t="s">
        <v>282</v>
      </c>
      <c r="C74" s="295">
        <f>'H27取引基本表（生産者）(104)'!DP74/'H27取引基本表（生産者）(104)'!DL74*-1</f>
        <v>0</v>
      </c>
      <c r="D74" s="5">
        <f t="shared" si="1"/>
        <v>1</v>
      </c>
      <c r="E74" s="295">
        <v>0.90244170112296895</v>
      </c>
      <c r="F74" s="295">
        <v>0</v>
      </c>
      <c r="G74" s="5">
        <v>0</v>
      </c>
      <c r="H74" s="382">
        <v>0</v>
      </c>
      <c r="I74" s="5">
        <v>0</v>
      </c>
      <c r="J74" s="306">
        <v>0</v>
      </c>
    </row>
    <row r="75" spans="1:10">
      <c r="A75" s="253">
        <v>571</v>
      </c>
      <c r="B75" s="291" t="s">
        <v>283</v>
      </c>
      <c r="C75" s="1">
        <f>'H27取引基本表（生産者）(104)'!DP75/'H27取引基本表（生産者）(104)'!DL75*-1</f>
        <v>0.84435720320031804</v>
      </c>
      <c r="D75" s="3">
        <f t="shared" si="1"/>
        <v>0.15564279679968196</v>
      </c>
      <c r="E75" s="1">
        <v>0.68847622353349536</v>
      </c>
      <c r="F75" s="1">
        <v>0.58339118361679976</v>
      </c>
      <c r="G75" s="3">
        <v>0.43595973620270739</v>
      </c>
      <c r="H75" s="1">
        <f>'H27取引基本表（生産者）(104)'!DT75/'H27取引基本表（生産者）(104)'!$DT$109</f>
        <v>8.8872785344392968E-3</v>
      </c>
      <c r="I75" s="3">
        <v>6.1350225616105522E-2</v>
      </c>
      <c r="J75" s="2">
        <v>5.7098229781325928E-2</v>
      </c>
    </row>
    <row r="76" spans="1:10">
      <c r="A76" s="253">
        <v>572</v>
      </c>
      <c r="B76" s="291" t="s">
        <v>370</v>
      </c>
      <c r="C76" s="1">
        <f>'H27取引基本表（生産者）(104)'!DP76/'H27取引基本表（生産者）(104)'!DL76*-1</f>
        <v>0.5516364314190022</v>
      </c>
      <c r="D76" s="3">
        <f t="shared" si="1"/>
        <v>0.4483635685809978</v>
      </c>
      <c r="E76" s="1">
        <v>0.76306761001494317</v>
      </c>
      <c r="F76" s="1">
        <v>0.56831142691592207</v>
      </c>
      <c r="G76" s="3">
        <v>0.4863682107895459</v>
      </c>
      <c r="H76" s="1">
        <f>'H27取引基本表（生産者）(104)'!DT76/'H27取引基本表（生産者）(104)'!$DT$109</f>
        <v>2.6443757777218687E-2</v>
      </c>
      <c r="I76" s="3">
        <v>0.13263547924735447</v>
      </c>
      <c r="J76" s="2">
        <v>0.1202082888597481</v>
      </c>
    </row>
    <row r="77" spans="1:10">
      <c r="A77" s="253">
        <v>573</v>
      </c>
      <c r="B77" s="291" t="s">
        <v>285</v>
      </c>
      <c r="C77" s="1">
        <f>'H27取引基本表（生産者）(104)'!DP77/'H27取引基本表（生産者）(104)'!DL77*-1</f>
        <v>0</v>
      </c>
      <c r="D77" s="3">
        <f t="shared" si="1"/>
        <v>1</v>
      </c>
      <c r="E77" s="1">
        <v>0</v>
      </c>
      <c r="F77" s="1">
        <v>0</v>
      </c>
      <c r="G77" s="3">
        <v>0</v>
      </c>
      <c r="H77" s="1">
        <f>'H27取引基本表（生産者）(104)'!DT77/'H27取引基本表（生産者）(104)'!$DT$109</f>
        <v>0</v>
      </c>
      <c r="I77" s="3">
        <v>0</v>
      </c>
      <c r="J77" s="2">
        <v>0</v>
      </c>
    </row>
    <row r="78" spans="1:10">
      <c r="A78" s="254">
        <v>574</v>
      </c>
      <c r="B78" s="264" t="s">
        <v>286</v>
      </c>
      <c r="C78" s="26">
        <f>'H27取引基本表（生産者）(104)'!DP78/'H27取引基本表（生産者）(104)'!DL78*-1</f>
        <v>0.64464176895621139</v>
      </c>
      <c r="D78" s="6">
        <f t="shared" si="1"/>
        <v>0.35535823104378861</v>
      </c>
      <c r="E78" s="26">
        <v>0.40151457160041554</v>
      </c>
      <c r="F78" s="26">
        <v>8.0250423751982061E-2</v>
      </c>
      <c r="G78" s="6">
        <v>6.751599321996829E-2</v>
      </c>
      <c r="H78" s="26">
        <f>'H27取引基本表（生産者）(104)'!DT78/'H27取引基本表（生産者）(104)'!$DT$109</f>
        <v>7.2028823185995617E-4</v>
      </c>
      <c r="I78" s="6">
        <v>8.3875553611460433E-3</v>
      </c>
      <c r="J78" s="27">
        <v>7.6001968396303791E-3</v>
      </c>
    </row>
    <row r="79" spans="1:10">
      <c r="A79" s="253">
        <v>575</v>
      </c>
      <c r="B79" s="291" t="s">
        <v>287</v>
      </c>
      <c r="C79" s="1">
        <f>'H27取引基本表（生産者）(104)'!DP79/'H27取引基本表（生産者）(104)'!DL79*-1</f>
        <v>0.70896516393442621</v>
      </c>
      <c r="D79" s="3">
        <f t="shared" si="1"/>
        <v>0.29103483606557379</v>
      </c>
      <c r="E79" s="1">
        <v>0.18005884275907158</v>
      </c>
      <c r="F79" s="1">
        <v>7.505720823798627E-2</v>
      </c>
      <c r="G79" s="3">
        <v>6.2569467146126184E-2</v>
      </c>
      <c r="H79" s="1">
        <f>'H27取引基本表（生産者）(104)'!DT79/'H27取引基本表（生産者）(104)'!$DT$109</f>
        <v>1.4551473652410173E-2</v>
      </c>
      <c r="I79" s="3">
        <v>7.3880353056554431E-3</v>
      </c>
      <c r="J79" s="2">
        <v>6.668846028113763E-3</v>
      </c>
    </row>
    <row r="80" spans="1:10">
      <c r="A80" s="253">
        <v>576</v>
      </c>
      <c r="B80" s="291" t="s">
        <v>288</v>
      </c>
      <c r="C80" s="1">
        <f>'H27取引基本表（生産者）(104)'!DP80/'H27取引基本表（生産者）(104)'!DL80*-1</f>
        <v>0.85187580853816303</v>
      </c>
      <c r="D80" s="3">
        <f t="shared" si="1"/>
        <v>0.14812419146183697</v>
      </c>
      <c r="E80" s="1">
        <v>0.72706333973128601</v>
      </c>
      <c r="F80" s="1">
        <v>0.34472168905950096</v>
      </c>
      <c r="G80" s="3">
        <v>0.2852207293666027</v>
      </c>
      <c r="H80" s="1">
        <f>'H27取引基本表（生産者）(104)'!DT80/'H27取引基本表（生産者）(104)'!$DT$109</f>
        <v>8.6696864050574628E-4</v>
      </c>
      <c r="I80" s="3">
        <v>7.1785028790786951E-2</v>
      </c>
      <c r="J80" s="2">
        <v>6.7562380038387715E-2</v>
      </c>
    </row>
    <row r="81" spans="1:10">
      <c r="A81" s="253">
        <v>577</v>
      </c>
      <c r="B81" s="291" t="s">
        <v>289</v>
      </c>
      <c r="C81" s="1">
        <f>'H27取引基本表（生産者）(104)'!DP81/'H27取引基本表（生産者）(104)'!DL81*-1</f>
        <v>0.24313866283708313</v>
      </c>
      <c r="D81" s="3">
        <f t="shared" si="1"/>
        <v>0.75686133716291693</v>
      </c>
      <c r="E81" s="1">
        <v>0.67091587711742751</v>
      </c>
      <c r="F81" s="1">
        <v>2.1265192841420231E-2</v>
      </c>
      <c r="G81" s="3">
        <v>1.7322231792516029E-2</v>
      </c>
      <c r="H81" s="1">
        <f>'H27取引基本表（生産者）(104)'!DT81/'H27取引基本表（生産者）(104)'!$DT$109</f>
        <v>9.3059491048123801E-4</v>
      </c>
      <c r="I81" s="3">
        <v>6.9288927170064124E-3</v>
      </c>
      <c r="J81" s="2">
        <v>6.4120968513733372E-3</v>
      </c>
    </row>
    <row r="82" spans="1:10">
      <c r="A82" s="253">
        <v>578</v>
      </c>
      <c r="B82" s="291" t="s">
        <v>290</v>
      </c>
      <c r="C82" s="1">
        <f>'H27取引基本表（生産者）(104)'!DP82/'H27取引基本表（生産者）(104)'!DL82*-1</f>
        <v>0.78220331938710486</v>
      </c>
      <c r="D82" s="3">
        <f t="shared" si="1"/>
        <v>0.21779668061289514</v>
      </c>
      <c r="E82" s="1">
        <v>0.65984497247174734</v>
      </c>
      <c r="F82" s="1">
        <v>0.32497826716893652</v>
      </c>
      <c r="G82" s="3">
        <v>0.27560851926977686</v>
      </c>
      <c r="H82" s="1">
        <f>'H27取引基本表（生産者）(104)'!DT82/'H27取引基本表（生産者）(104)'!$DT$109</f>
        <v>1.4003607755216625E-2</v>
      </c>
      <c r="I82" s="3">
        <v>0.12717328310634599</v>
      </c>
      <c r="J82" s="2">
        <v>0.10573022312373224</v>
      </c>
    </row>
    <row r="83" spans="1:10">
      <c r="A83" s="253">
        <v>579</v>
      </c>
      <c r="B83" s="291" t="s">
        <v>371</v>
      </c>
      <c r="C83" s="1">
        <f>'H27取引基本表（生産者）(104)'!DP83/'H27取引基本表（生産者）(104)'!DL83*-1</f>
        <v>0.37982775459469059</v>
      </c>
      <c r="D83" s="3">
        <f t="shared" si="1"/>
        <v>0.62017224540530935</v>
      </c>
      <c r="E83" s="1">
        <v>0.78893573527532901</v>
      </c>
      <c r="F83" s="1">
        <v>1.6818704484476812</v>
      </c>
      <c r="G83" s="3">
        <v>1.4106298709594991</v>
      </c>
      <c r="H83" s="1">
        <f>'H27取引基本表（生産者）(104)'!DT83/'H27取引基本表（生産者）(104)'!$DT$109</f>
        <v>9.4953708245867452E-4</v>
      </c>
      <c r="I83" s="3">
        <v>0.31710744857544398</v>
      </c>
      <c r="J83" s="2">
        <v>0.30254248115497634</v>
      </c>
    </row>
    <row r="84" spans="1:10">
      <c r="A84" s="297">
        <v>591</v>
      </c>
      <c r="B84" s="265" t="s">
        <v>292</v>
      </c>
      <c r="C84" s="295">
        <f>'H27取引基本表（生産者）(104)'!DP84/'H27取引基本表（生産者）(104)'!DL84*-1</f>
        <v>3.9311936520775081E-2</v>
      </c>
      <c r="D84" s="5">
        <f t="shared" si="1"/>
        <v>0.96068806347922497</v>
      </c>
      <c r="E84" s="295">
        <v>0.54370717506301702</v>
      </c>
      <c r="F84" s="295">
        <v>3.7014946568679659E-2</v>
      </c>
      <c r="G84" s="5">
        <v>3.30670642950971E-2</v>
      </c>
      <c r="H84" s="295">
        <f>'H27取引基本表（生産者）(104)'!DT84/'H27取引基本表（生産者）(104)'!$DT$109</f>
        <v>4.1757289579182649E-2</v>
      </c>
      <c r="I84" s="5">
        <v>1.0650761529449356E-2</v>
      </c>
      <c r="J84" s="306">
        <v>1.0217630560585082E-2</v>
      </c>
    </row>
    <row r="85" spans="1:10">
      <c r="A85" s="253">
        <v>592</v>
      </c>
      <c r="B85" s="291" t="s">
        <v>293</v>
      </c>
      <c r="C85" s="1">
        <f>'H27取引基本表（生産者）(104)'!DP85/'H27取引基本表（生産者）(104)'!DL85*-1</f>
        <v>0.39936362894672434</v>
      </c>
      <c r="D85" s="3">
        <f t="shared" si="1"/>
        <v>0.60063637105327561</v>
      </c>
      <c r="E85" s="1">
        <v>0.43590762748916889</v>
      </c>
      <c r="F85" s="1">
        <v>0.16598433960014308</v>
      </c>
      <c r="G85" s="3">
        <v>0.13549823124925475</v>
      </c>
      <c r="H85" s="1">
        <f>'H27取引基本表（生産者）(104)'!DT85/'H27取引基本表（生産者）(104)'!$DT$109</f>
        <v>7.7808614122700593E-3</v>
      </c>
      <c r="I85" s="3">
        <v>2.8300011924162326E-2</v>
      </c>
      <c r="J85" s="2">
        <v>2.7028101275885369E-2</v>
      </c>
    </row>
    <row r="86" spans="1:10">
      <c r="A86" s="253">
        <v>593</v>
      </c>
      <c r="B86" s="291" t="s">
        <v>294</v>
      </c>
      <c r="C86" s="1">
        <f>'H27取引基本表（生産者）(104)'!DP86/'H27取引基本表（生産者）(104)'!DL86*-1</f>
        <v>0.69156862432935862</v>
      </c>
      <c r="D86" s="3">
        <f t="shared" si="1"/>
        <v>0.30843137567064138</v>
      </c>
      <c r="E86" s="1">
        <v>0.60794167610419025</v>
      </c>
      <c r="F86" s="1">
        <v>0.46276896942242357</v>
      </c>
      <c r="G86" s="3">
        <v>0.39512551906379767</v>
      </c>
      <c r="H86" s="1">
        <f>'H27取引基本表（生産者）(104)'!DT86/'H27取引基本表（生産者）(104)'!$DT$109</f>
        <v>1.0136490491515365E-3</v>
      </c>
      <c r="I86" s="3">
        <v>7.9841449603624007E-2</v>
      </c>
      <c r="J86" s="2">
        <v>7.0521895054737632E-2</v>
      </c>
    </row>
    <row r="87" spans="1:10">
      <c r="A87" s="253">
        <v>594</v>
      </c>
      <c r="B87" s="291" t="s">
        <v>295</v>
      </c>
      <c r="C87" s="1">
        <f>'H27取引基本表（生産者）(104)'!DP87/'H27取引基本表（生産者）(104)'!DL87*-1</f>
        <v>0.97662312150083486</v>
      </c>
      <c r="D87" s="3">
        <f t="shared" si="1"/>
        <v>2.3376878499165143E-2</v>
      </c>
      <c r="E87" s="1">
        <v>0.27467105263157893</v>
      </c>
      <c r="F87" s="1">
        <v>1.3273026315789473</v>
      </c>
      <c r="G87" s="3">
        <v>1.1726973684210527</v>
      </c>
      <c r="H87" s="1">
        <f>'H27取引基本表（生産者）(104)'!DT87/'H27取引基本表（生産者）(104)'!$DT$109</f>
        <v>3.505273209260488E-3</v>
      </c>
      <c r="I87" s="3">
        <v>0.58552631578947367</v>
      </c>
      <c r="J87" s="2">
        <v>0.41776315789473684</v>
      </c>
    </row>
    <row r="88" spans="1:10">
      <c r="A88" s="254">
        <v>595</v>
      </c>
      <c r="B88" s="264" t="s">
        <v>372</v>
      </c>
      <c r="C88" s="26">
        <f>'H27取引基本表（生産者）(104)'!DP88/'H27取引基本表（生産者）(104)'!DL88*-1</f>
        <v>0.61992507609459147</v>
      </c>
      <c r="D88" s="6">
        <f t="shared" si="1"/>
        <v>0.38007492390540853</v>
      </c>
      <c r="E88" s="26">
        <v>0.46464822478762796</v>
      </c>
      <c r="F88" s="26">
        <v>0.28124591592245696</v>
      </c>
      <c r="G88" s="6">
        <v>0.23428446961446309</v>
      </c>
      <c r="H88" s="26">
        <f>'H27取引基本表（生産者）(104)'!DT88/'H27取引基本表（生産者）(104)'!$DT$109</f>
        <v>5.9735839269356716E-3</v>
      </c>
      <c r="I88" s="6">
        <v>5.7983010237421043E-2</v>
      </c>
      <c r="J88" s="27">
        <v>4.5610978000435634E-2</v>
      </c>
    </row>
    <row r="89" spans="1:10">
      <c r="A89" s="253">
        <v>611</v>
      </c>
      <c r="B89" s="291" t="s">
        <v>5</v>
      </c>
      <c r="C89" s="1">
        <f>'H27取引基本表（生産者）(104)'!DP89/'H27取引基本表（生産者）(104)'!DL89*-1</f>
        <v>0</v>
      </c>
      <c r="D89" s="3">
        <f t="shared" si="1"/>
        <v>1</v>
      </c>
      <c r="E89" s="1">
        <v>0.71802075631862861</v>
      </c>
      <c r="F89" s="1">
        <v>0.41886689120731674</v>
      </c>
      <c r="G89" s="3">
        <v>0.31210876530025466</v>
      </c>
      <c r="H89" s="1">
        <f>'H27取引基本表（生産者）(104)'!DT89/'H27取引基本表（生産者）(104)'!$DT$109</f>
        <v>5.9774695006746328E-3</v>
      </c>
      <c r="I89" s="3">
        <v>5.9193844300227276E-2</v>
      </c>
      <c r="J89" s="2">
        <v>5.9193844300227276E-2</v>
      </c>
    </row>
    <row r="90" spans="1:10">
      <c r="A90" s="253">
        <v>631</v>
      </c>
      <c r="B90" s="291" t="s">
        <v>297</v>
      </c>
      <c r="C90" s="1">
        <f>'H27取引基本表（生産者）(104)'!DP90/'H27取引基本表（生産者）(104)'!DL90*-1</f>
        <v>4.2849029472302E-2</v>
      </c>
      <c r="D90" s="3">
        <f t="shared" si="1"/>
        <v>0.95715097052769804</v>
      </c>
      <c r="E90" s="1">
        <v>0.8275993047326895</v>
      </c>
      <c r="F90" s="1">
        <v>0.64177218848184836</v>
      </c>
      <c r="G90" s="3">
        <v>0.50106726009355551</v>
      </c>
      <c r="H90" s="1">
        <f>'H27取引基本表（生産者）(104)'!DT90/'H27取引基本表（生産者）(104)'!$DT$109</f>
        <v>2.1646531299753559E-2</v>
      </c>
      <c r="I90" s="3">
        <v>8.3688054531417089E-2</v>
      </c>
      <c r="J90" s="2">
        <v>8.262285877073107E-2</v>
      </c>
    </row>
    <row r="91" spans="1:10">
      <c r="A91" s="253">
        <v>632</v>
      </c>
      <c r="B91" s="291" t="s">
        <v>298</v>
      </c>
      <c r="C91" s="1">
        <f>'H27取引基本表（生産者）(104)'!DP91/'H27取引基本表（生産者）(104)'!DL91*-1</f>
        <v>0.71903705858115807</v>
      </c>
      <c r="D91" s="3">
        <f t="shared" si="1"/>
        <v>0.28096294141884193</v>
      </c>
      <c r="E91" s="1">
        <v>0.64073927447752799</v>
      </c>
      <c r="F91" s="1">
        <v>0.36563665534557122</v>
      </c>
      <c r="G91" s="3">
        <v>0.30129393869939364</v>
      </c>
      <c r="H91" s="1">
        <f>'H27取引基本表（生産者）(104)'!DT91/'H27取引基本表（生産者）(104)'!$DT$109</f>
        <v>0</v>
      </c>
      <c r="I91" s="3">
        <v>4.7090200654262081E-2</v>
      </c>
      <c r="J91" s="2">
        <v>4.6360927635280144E-2</v>
      </c>
    </row>
    <row r="92" spans="1:10">
      <c r="A92" s="253">
        <v>641</v>
      </c>
      <c r="B92" s="291" t="s">
        <v>299</v>
      </c>
      <c r="C92" s="1">
        <f>'H27取引基本表（生産者）(104)'!DP92/'H27取引基本表（生産者）(104)'!DL92*-1</f>
        <v>2.8925779384539725E-2</v>
      </c>
      <c r="D92" s="3">
        <f t="shared" si="1"/>
        <v>0.97107422061546023</v>
      </c>
      <c r="E92" s="1">
        <v>0.58104075550960133</v>
      </c>
      <c r="F92" s="1">
        <v>0.47923222088377071</v>
      </c>
      <c r="G92" s="3">
        <v>0.4043231757729896</v>
      </c>
      <c r="H92" s="1">
        <f>'H27取引基本表（生産者）(104)'!DT92/'H27取引基本表（生産者）(104)'!$DT$109</f>
        <v>2.7456435432935484E-2</v>
      </c>
      <c r="I92" s="3">
        <v>9.6797128445976557E-2</v>
      </c>
      <c r="J92" s="2">
        <v>8.8903198808800737E-2</v>
      </c>
    </row>
    <row r="93" spans="1:10">
      <c r="A93" s="253">
        <v>642</v>
      </c>
      <c r="B93" s="291" t="s">
        <v>373</v>
      </c>
      <c r="C93" s="1">
        <f>'H27取引基本表（生産者）(104)'!DP93/'H27取引基本表（生産者）(104)'!DL93*-1</f>
        <v>0</v>
      </c>
      <c r="D93" s="3">
        <f t="shared" si="1"/>
        <v>1</v>
      </c>
      <c r="E93" s="1">
        <v>0.6520672310145994</v>
      </c>
      <c r="F93" s="1">
        <v>0.5695006747638327</v>
      </c>
      <c r="G93" s="3">
        <v>0.50545945282787386</v>
      </c>
      <c r="H93" s="1">
        <f>'H27取引基本表（生産者）(104)'!DT93/'H27取引基本表（生産者）(104)'!$DT$109</f>
        <v>6.7608983057927099E-4</v>
      </c>
      <c r="I93" s="3">
        <v>0.16709606183290393</v>
      </c>
      <c r="J93" s="2">
        <v>0.16206600417126732</v>
      </c>
    </row>
    <row r="94" spans="1:10">
      <c r="A94" s="297">
        <v>643</v>
      </c>
      <c r="B94" s="265" t="s">
        <v>374</v>
      </c>
      <c r="C94" s="295">
        <f>'H27取引基本表（生産者）(104)'!DP94/'H27取引基本表（生産者）(104)'!DL94*-1</f>
        <v>2.4651075771749298E-2</v>
      </c>
      <c r="D94" s="5">
        <f t="shared" si="1"/>
        <v>0.9753489242282507</v>
      </c>
      <c r="E94" s="295">
        <v>0.69747728656130936</v>
      </c>
      <c r="F94" s="295">
        <v>0.62268262807072916</v>
      </c>
      <c r="G94" s="5">
        <v>0.5358643130358981</v>
      </c>
      <c r="H94" s="295">
        <f>'H27取引基本表（生産者）(104)'!DT94/'H27取引基本表（生産者）(104)'!$DT$109</f>
        <v>1.340134382567762E-2</v>
      </c>
      <c r="I94" s="5">
        <v>0.11760639057345328</v>
      </c>
      <c r="J94" s="306">
        <v>0.11625372921222506</v>
      </c>
    </row>
    <row r="95" spans="1:10">
      <c r="A95" s="253">
        <v>644</v>
      </c>
      <c r="B95" s="291" t="s">
        <v>302</v>
      </c>
      <c r="C95" s="1">
        <f>'H27取引基本表（生産者）(104)'!DP95/'H27取引基本表（生産者）(104)'!DL95*-1</f>
        <v>3.1341427408315366E-2</v>
      </c>
      <c r="D95" s="3">
        <f t="shared" si="1"/>
        <v>0.96865857259168464</v>
      </c>
      <c r="E95" s="1">
        <v>0.77639595952366036</v>
      </c>
      <c r="F95" s="1">
        <v>0.70272615841601871</v>
      </c>
      <c r="G95" s="3">
        <v>0.61439218387925099</v>
      </c>
      <c r="H95" s="1">
        <f>'H27取引基本表（生産者）(104)'!DT95/'H27取引基本表（生産者）(104)'!$DT$109</f>
        <v>2.2332335064680232E-3</v>
      </c>
      <c r="I95" s="3">
        <v>0.14781379452263149</v>
      </c>
      <c r="J95" s="2">
        <v>0.14548756810922528</v>
      </c>
    </row>
    <row r="96" spans="1:10">
      <c r="A96" s="253">
        <v>659</v>
      </c>
      <c r="B96" s="291" t="s">
        <v>375</v>
      </c>
      <c r="C96" s="1">
        <f>'H27取引基本表（生産者）(104)'!DP96/'H27取引基本表（生産者）(104)'!DL96*-1</f>
        <v>5.4337314171333466E-2</v>
      </c>
      <c r="D96" s="3">
        <f t="shared" si="1"/>
        <v>0.94566268582866653</v>
      </c>
      <c r="E96" s="1">
        <v>0.60416032691388077</v>
      </c>
      <c r="F96" s="1">
        <v>0.45696213537364694</v>
      </c>
      <c r="G96" s="3">
        <v>0.41361996261357215</v>
      </c>
      <c r="H96" s="1">
        <f>'H27取引基本表（生産者）(104)'!DT96/'H27取引基本表（生産者）(104)'!$DT$109</f>
        <v>1.0342425899680315E-2</v>
      </c>
      <c r="I96" s="3">
        <v>0.1023562144068165</v>
      </c>
      <c r="J96" s="2">
        <v>7.2077555101508498E-2</v>
      </c>
    </row>
    <row r="97" spans="1:10">
      <c r="A97" s="253">
        <v>661</v>
      </c>
      <c r="B97" s="291" t="s">
        <v>304</v>
      </c>
      <c r="C97" s="1">
        <f>'H27取引基本表（生産者）(104)'!DP97/'H27取引基本表（生産者）(104)'!DL97*-1</f>
        <v>0.53550390489644695</v>
      </c>
      <c r="D97" s="3">
        <f t="shared" si="1"/>
        <v>0.46449609510355305</v>
      </c>
      <c r="E97" s="1">
        <v>0.68648049814722845</v>
      </c>
      <c r="F97" s="1">
        <v>0.18627039003705542</v>
      </c>
      <c r="G97" s="3">
        <v>0.16441914657905796</v>
      </c>
      <c r="H97" s="1">
        <f>'H27取引基本表（生産者）(104)'!DT97/'H27取引基本表（生産者）(104)'!$DT$109</f>
        <v>1.5576293726061222E-3</v>
      </c>
      <c r="I97" s="3">
        <v>4.1372196966802915E-2</v>
      </c>
      <c r="J97" s="2">
        <v>2.9109523627612027E-2</v>
      </c>
    </row>
    <row r="98" spans="1:10">
      <c r="A98" s="254">
        <v>662</v>
      </c>
      <c r="B98" s="264" t="s">
        <v>376</v>
      </c>
      <c r="C98" s="26">
        <f>'H27取引基本表（生産者）(104)'!DP98/'H27取引基本表（生産者）(104)'!DL98*-1</f>
        <v>0.76661257844421415</v>
      </c>
      <c r="D98" s="6">
        <f t="shared" si="1"/>
        <v>0.23338742155578585</v>
      </c>
      <c r="E98" s="26">
        <v>0.29103235747303546</v>
      </c>
      <c r="F98" s="26">
        <v>0.32714946070878276</v>
      </c>
      <c r="G98" s="6">
        <v>0.28184899845916794</v>
      </c>
      <c r="H98" s="26">
        <f>'H27取引基本表（生産者）(104)'!DT98/'H27取引基本表（生産者）(104)'!$DT$109</f>
        <v>0</v>
      </c>
      <c r="I98" s="6">
        <v>4.4930662557781199E-2</v>
      </c>
      <c r="J98" s="27">
        <v>3.3405238828967641E-2</v>
      </c>
    </row>
    <row r="99" spans="1:10">
      <c r="A99" s="253">
        <v>663</v>
      </c>
      <c r="B99" s="291" t="s">
        <v>377</v>
      </c>
      <c r="C99" s="1">
        <f>'H27取引基本表（生産者）(104)'!DP99/'H27取引基本表（生産者）(104)'!DL99*-1</f>
        <v>0.49097826535241473</v>
      </c>
      <c r="D99" s="3">
        <f t="shared" si="1"/>
        <v>0.50902173464758527</v>
      </c>
      <c r="E99" s="1">
        <v>0.38069743009536122</v>
      </c>
      <c r="F99" s="1">
        <v>0.73963552610311945</v>
      </c>
      <c r="G99" s="3">
        <v>0.63873848391789234</v>
      </c>
      <c r="H99" s="1">
        <f>'H27取引基本表（生産者）(104)'!DT99/'H27取引基本表（生産者）(104)'!$DT$109</f>
        <v>7.523442152063871E-3</v>
      </c>
      <c r="I99" s="3">
        <v>0.16589219330855018</v>
      </c>
      <c r="J99" s="2">
        <v>0.12178761920155164</v>
      </c>
    </row>
    <row r="100" spans="1:10">
      <c r="A100" s="253">
        <v>669</v>
      </c>
      <c r="B100" s="291" t="s">
        <v>307</v>
      </c>
      <c r="C100" s="1">
        <f>'H27取引基本表（生産者）(104)'!DP100/'H27取引基本表（生産者）(104)'!DL100*-1</f>
        <v>0.48873075309581887</v>
      </c>
      <c r="D100" s="3">
        <f t="shared" si="1"/>
        <v>0.51126924690418107</v>
      </c>
      <c r="E100" s="1">
        <v>0.72632052399291602</v>
      </c>
      <c r="F100" s="1">
        <v>0.48023500969836674</v>
      </c>
      <c r="G100" s="3">
        <v>0.42085289404885728</v>
      </c>
      <c r="H100" s="1">
        <f>'H27取引基本表（生産者）(104)'!DT100/'H27取引基本表（生産者）(104)'!$DT$109</f>
        <v>1.624169822885835E-3</v>
      </c>
      <c r="I100" s="3">
        <v>0.21781688359148793</v>
      </c>
      <c r="J100" s="2">
        <v>0.17533522615466787</v>
      </c>
    </row>
    <row r="101" spans="1:10">
      <c r="A101" s="253">
        <v>671</v>
      </c>
      <c r="B101" s="291" t="s">
        <v>308</v>
      </c>
      <c r="C101" s="1">
        <f>'H27取引基本表（生産者）(104)'!DP101/'H27取引基本表（生産者）(104)'!DL101*-1</f>
        <v>0.55975273047132701</v>
      </c>
      <c r="D101" s="3">
        <f t="shared" si="1"/>
        <v>0.44024726952867299</v>
      </c>
      <c r="E101" s="1">
        <v>0.50401551163372527</v>
      </c>
      <c r="F101" s="1">
        <v>0.20150112584438329</v>
      </c>
      <c r="G101" s="3">
        <v>0.17434325744308232</v>
      </c>
      <c r="H101" s="1">
        <f>'H27取引基本表（生産者）(104)'!DT101/'H27取引基本表（生産者）(104)'!$DT$109</f>
        <v>1.1708205068925221E-2</v>
      </c>
      <c r="I101" s="3">
        <v>6.8751563672754562E-2</v>
      </c>
      <c r="J101" s="2">
        <v>6.1796347260445333E-2</v>
      </c>
    </row>
    <row r="102" spans="1:10">
      <c r="A102" s="253">
        <v>672</v>
      </c>
      <c r="B102" s="291" t="s">
        <v>309</v>
      </c>
      <c r="C102" s="1">
        <f>'H27取引基本表（生産者）(104)'!DP102/'H27取引基本表（生産者）(104)'!DL102*-1</f>
        <v>0.44750385522917713</v>
      </c>
      <c r="D102" s="3">
        <f t="shared" si="1"/>
        <v>0.55249614477082287</v>
      </c>
      <c r="E102" s="1">
        <v>0.41574321236247541</v>
      </c>
      <c r="F102" s="1">
        <v>0.30412060434647253</v>
      </c>
      <c r="G102" s="3">
        <v>0.2765328899869513</v>
      </c>
      <c r="H102" s="1">
        <f>'H27取引基本表（生産者）(104)'!DT102/'H27取引基本表（生産者）(104)'!$DT$109</f>
        <v>6.8139363873295319E-2</v>
      </c>
      <c r="I102" s="3">
        <v>0.23894338722817987</v>
      </c>
      <c r="J102" s="2">
        <v>0.19137859087386486</v>
      </c>
    </row>
    <row r="103" spans="1:10">
      <c r="A103" s="253">
        <v>673</v>
      </c>
      <c r="B103" s="291" t="s">
        <v>310</v>
      </c>
      <c r="C103" s="1">
        <f>'H27取引基本表（生産者）(104)'!DP103/'H27取引基本表（生産者）(104)'!DL103*-1</f>
        <v>0.25911761776715464</v>
      </c>
      <c r="D103" s="3">
        <f t="shared" si="1"/>
        <v>0.74088238223284542</v>
      </c>
      <c r="E103" s="1">
        <v>0.701565533682322</v>
      </c>
      <c r="F103" s="1">
        <v>0.2284646956179803</v>
      </c>
      <c r="G103" s="3">
        <v>0.20954066209540662</v>
      </c>
      <c r="H103" s="1">
        <f>'H27取引基本表（生産者）(104)'!DT103/'H27取引基本表（生産者）(104)'!$DT$109</f>
        <v>1.9097594926994928E-2</v>
      </c>
      <c r="I103" s="3">
        <v>0.17577232175772323</v>
      </c>
      <c r="J103" s="2">
        <v>9.6463417631300841E-2</v>
      </c>
    </row>
    <row r="104" spans="1:10">
      <c r="A104" s="297">
        <v>674</v>
      </c>
      <c r="B104" s="265" t="s">
        <v>311</v>
      </c>
      <c r="C104" s="295">
        <f>'H27取引基本表（生産者）(104)'!DP104/'H27取引基本表（生産者）(104)'!DL104*-1</f>
        <v>0.50267907636565801</v>
      </c>
      <c r="D104" s="5">
        <f t="shared" si="1"/>
        <v>0.49732092363434199</v>
      </c>
      <c r="E104" s="295">
        <v>0.71072537142512737</v>
      </c>
      <c r="F104" s="295">
        <v>0.21625531145466051</v>
      </c>
      <c r="G104" s="5">
        <v>0.18830425217731972</v>
      </c>
      <c r="H104" s="295">
        <f>'H27取引基本表（生産者）(104)'!DT104/'H27取引基本表（生産者）(104)'!$DT$109</f>
        <v>4.6306325034071623E-2</v>
      </c>
      <c r="I104" s="5">
        <v>0.10350179308682156</v>
      </c>
      <c r="J104" s="306">
        <v>9.1989874333242933E-2</v>
      </c>
    </row>
    <row r="105" spans="1:10">
      <c r="A105" s="253">
        <v>679</v>
      </c>
      <c r="B105" s="291" t="s">
        <v>312</v>
      </c>
      <c r="C105" s="1">
        <f>'H27取引基本表（生産者）(104)'!DP105/'H27取引基本表（生産者）(104)'!DL105*-1</f>
        <v>0.49388307564162631</v>
      </c>
      <c r="D105" s="3">
        <f t="shared" si="1"/>
        <v>0.50611692435837363</v>
      </c>
      <c r="E105" s="1">
        <v>0.69574480854639298</v>
      </c>
      <c r="F105" s="1">
        <v>0.33126275357099988</v>
      </c>
      <c r="G105" s="3">
        <v>0.2875405113431761</v>
      </c>
      <c r="H105" s="1">
        <f>'H27取引基本表（生産者）(104)'!DT105/'H27取引基本表（生産者）(104)'!$DT$109</f>
        <v>2.601731605936768E-2</v>
      </c>
      <c r="I105" s="3">
        <v>0.18986316168527187</v>
      </c>
      <c r="J105" s="2">
        <v>0.12171407994238387</v>
      </c>
    </row>
    <row r="106" spans="1:10">
      <c r="A106" s="253">
        <v>681</v>
      </c>
      <c r="B106" s="291" t="s">
        <v>6</v>
      </c>
      <c r="C106" s="1">
        <f>'H27取引基本表（生産者）(104)'!DP106/'H27取引基本表（生産者）(104)'!DL106*-1</f>
        <v>0</v>
      </c>
      <c r="D106" s="3">
        <f t="shared" si="1"/>
        <v>1</v>
      </c>
      <c r="E106" s="1">
        <v>0</v>
      </c>
      <c r="F106" s="1">
        <v>0</v>
      </c>
      <c r="G106" s="3">
        <v>0</v>
      </c>
      <c r="H106" s="1">
        <f>'H27取引基本表（生産者）(104)'!DT106/'H27取引基本表（生産者）(104)'!$DT$109</f>
        <v>0</v>
      </c>
      <c r="I106" s="3">
        <v>0</v>
      </c>
      <c r="J106" s="2">
        <v>0</v>
      </c>
    </row>
    <row r="107" spans="1:10">
      <c r="A107" s="256">
        <v>691</v>
      </c>
      <c r="B107" s="292" t="s">
        <v>7</v>
      </c>
      <c r="C107" s="298">
        <f>'H27取引基本表（生産者）(104)'!DP107/'H27取引基本表（生産者）(104)'!DL107*-1</f>
        <v>0.20105095822661839</v>
      </c>
      <c r="D107" s="4">
        <f t="shared" si="1"/>
        <v>0.79894904177338155</v>
      </c>
      <c r="E107" s="298">
        <v>0.42782637489996966</v>
      </c>
      <c r="F107" s="298">
        <v>8.9130494770827007E-3</v>
      </c>
      <c r="G107" s="4">
        <v>7.4505367145892547E-3</v>
      </c>
      <c r="H107" s="298">
        <f>'H27取引基本表（生産者）(104)'!DT107/'H27取引基本表（生産者）(104)'!$DT$109</f>
        <v>4.4198401280685105E-5</v>
      </c>
      <c r="I107" s="4">
        <v>1.324539860371423E-3</v>
      </c>
      <c r="J107" s="308">
        <v>1.2141615386738044E-3</v>
      </c>
    </row>
    <row r="108" spans="1:10">
      <c r="A108" s="285"/>
      <c r="B108" s="286"/>
    </row>
    <row r="109" spans="1:10">
      <c r="A109" t="s">
        <v>405</v>
      </c>
    </row>
  </sheetData>
  <sheetProtection sheet="1" objects="1" scenarios="1"/>
  <phoneticPr fontId="5"/>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DD109"/>
  <sheetViews>
    <sheetView workbookViewId="0">
      <pane xSplit="2" ySplit="3" topLeftCell="C4" activePane="bottomRight" state="frozen"/>
      <selection activeCell="C4" sqref="C4"/>
      <selection pane="topRight" activeCell="C4" sqref="C4"/>
      <selection pane="bottomLeft" activeCell="C4" sqref="C4"/>
      <selection pane="bottomRight" activeCell="B3" sqref="B3"/>
    </sheetView>
  </sheetViews>
  <sheetFormatPr defaultRowHeight="10.8"/>
  <cols>
    <col min="1" max="1" width="5" bestFit="1" customWidth="1"/>
    <col min="2" max="2" width="42" bestFit="1" customWidth="1"/>
    <col min="3" max="108" width="13.875" customWidth="1"/>
  </cols>
  <sheetData>
    <row r="1" spans="1:108" ht="21" customHeight="1">
      <c r="A1" s="210" t="s">
        <v>320</v>
      </c>
      <c r="C1" s="210" t="s">
        <v>360</v>
      </c>
      <c r="D1" s="17"/>
      <c r="E1" s="379" t="s">
        <v>361</v>
      </c>
      <c r="F1" s="378"/>
      <c r="G1" s="377"/>
      <c r="J1" s="210"/>
      <c r="Q1" s="80"/>
    </row>
    <row r="2" spans="1:108" s="277" customFormat="1" ht="12" customHeight="1">
      <c r="A2" s="272"/>
      <c r="B2" s="273"/>
      <c r="C2" s="274">
        <v>11</v>
      </c>
      <c r="D2" s="274">
        <v>12</v>
      </c>
      <c r="E2" s="274">
        <v>13</v>
      </c>
      <c r="F2" s="274">
        <v>15</v>
      </c>
      <c r="G2" s="274">
        <v>17</v>
      </c>
      <c r="H2" s="274">
        <v>61</v>
      </c>
      <c r="I2" s="274">
        <v>62</v>
      </c>
      <c r="J2" s="274">
        <v>111</v>
      </c>
      <c r="K2" s="274">
        <v>112</v>
      </c>
      <c r="L2" s="274">
        <v>113</v>
      </c>
      <c r="M2" s="274">
        <v>114</v>
      </c>
      <c r="N2" s="274">
        <v>151</v>
      </c>
      <c r="O2" s="274">
        <v>152</v>
      </c>
      <c r="P2" s="274">
        <v>161</v>
      </c>
      <c r="Q2" s="274">
        <v>162</v>
      </c>
      <c r="R2" s="274">
        <v>163</v>
      </c>
      <c r="S2" s="274">
        <v>164</v>
      </c>
      <c r="T2" s="274">
        <v>191</v>
      </c>
      <c r="U2" s="274">
        <v>201</v>
      </c>
      <c r="V2" s="274">
        <v>202</v>
      </c>
      <c r="W2" s="274">
        <v>203</v>
      </c>
      <c r="X2" s="274">
        <v>204</v>
      </c>
      <c r="Y2" s="274">
        <v>205</v>
      </c>
      <c r="Z2" s="274">
        <v>206</v>
      </c>
      <c r="AA2" s="274">
        <v>207</v>
      </c>
      <c r="AB2" s="274">
        <v>208</v>
      </c>
      <c r="AC2" s="274">
        <v>211</v>
      </c>
      <c r="AD2" s="274">
        <v>212</v>
      </c>
      <c r="AE2" s="274">
        <v>221</v>
      </c>
      <c r="AF2" s="274">
        <v>222</v>
      </c>
      <c r="AG2" s="274">
        <v>231</v>
      </c>
      <c r="AH2" s="274">
        <v>251</v>
      </c>
      <c r="AI2" s="274">
        <v>252</v>
      </c>
      <c r="AJ2" s="274">
        <v>253</v>
      </c>
      <c r="AK2" s="274">
        <v>259</v>
      </c>
      <c r="AL2" s="274">
        <v>261</v>
      </c>
      <c r="AM2" s="274">
        <v>263</v>
      </c>
      <c r="AN2" s="274">
        <v>269</v>
      </c>
      <c r="AO2" s="274">
        <v>271</v>
      </c>
      <c r="AP2" s="274">
        <v>272</v>
      </c>
      <c r="AQ2" s="274">
        <v>281</v>
      </c>
      <c r="AR2" s="274">
        <v>289</v>
      </c>
      <c r="AS2" s="274">
        <v>291</v>
      </c>
      <c r="AT2" s="274">
        <v>301</v>
      </c>
      <c r="AU2" s="274">
        <v>311</v>
      </c>
      <c r="AV2" s="274">
        <v>321</v>
      </c>
      <c r="AW2" s="274">
        <v>329</v>
      </c>
      <c r="AX2" s="274">
        <v>331</v>
      </c>
      <c r="AY2" s="274">
        <v>332</v>
      </c>
      <c r="AZ2" s="274">
        <v>333</v>
      </c>
      <c r="BA2" s="274">
        <v>339</v>
      </c>
      <c r="BB2" s="274">
        <v>341</v>
      </c>
      <c r="BC2" s="274">
        <v>342</v>
      </c>
      <c r="BD2" s="274">
        <v>351</v>
      </c>
      <c r="BE2" s="274">
        <v>354</v>
      </c>
      <c r="BF2" s="274">
        <v>359</v>
      </c>
      <c r="BG2" s="274">
        <v>391</v>
      </c>
      <c r="BH2" s="274">
        <v>392</v>
      </c>
      <c r="BI2" s="274">
        <v>411</v>
      </c>
      <c r="BJ2" s="274">
        <v>412</v>
      </c>
      <c r="BK2" s="274">
        <v>413</v>
      </c>
      <c r="BL2" s="274">
        <v>419</v>
      </c>
      <c r="BM2" s="274">
        <v>461</v>
      </c>
      <c r="BN2" s="274">
        <v>462</v>
      </c>
      <c r="BO2" s="274">
        <v>471</v>
      </c>
      <c r="BP2" s="274">
        <v>481</v>
      </c>
      <c r="BQ2" s="274">
        <v>511</v>
      </c>
      <c r="BR2" s="274">
        <v>531</v>
      </c>
      <c r="BS2" s="274">
        <v>551</v>
      </c>
      <c r="BT2" s="274">
        <v>552</v>
      </c>
      <c r="BU2" s="274">
        <v>553</v>
      </c>
      <c r="BV2" s="274">
        <v>571</v>
      </c>
      <c r="BW2" s="274">
        <v>572</v>
      </c>
      <c r="BX2" s="274">
        <v>573</v>
      </c>
      <c r="BY2" s="274">
        <v>574</v>
      </c>
      <c r="BZ2" s="274">
        <v>575</v>
      </c>
      <c r="CA2" s="274">
        <v>576</v>
      </c>
      <c r="CB2" s="274">
        <v>577</v>
      </c>
      <c r="CC2" s="274">
        <v>578</v>
      </c>
      <c r="CD2" s="274">
        <v>579</v>
      </c>
      <c r="CE2" s="274">
        <v>591</v>
      </c>
      <c r="CF2" s="274">
        <v>592</v>
      </c>
      <c r="CG2" s="274">
        <v>593</v>
      </c>
      <c r="CH2" s="274">
        <v>594</v>
      </c>
      <c r="CI2" s="274">
        <v>595</v>
      </c>
      <c r="CJ2" s="274">
        <v>611</v>
      </c>
      <c r="CK2" s="274">
        <v>631</v>
      </c>
      <c r="CL2" s="274">
        <v>632</v>
      </c>
      <c r="CM2" s="274">
        <v>641</v>
      </c>
      <c r="CN2" s="274">
        <v>642</v>
      </c>
      <c r="CO2" s="274">
        <v>643</v>
      </c>
      <c r="CP2" s="274">
        <v>644</v>
      </c>
      <c r="CQ2" s="274">
        <v>659</v>
      </c>
      <c r="CR2" s="274">
        <v>661</v>
      </c>
      <c r="CS2" s="274">
        <v>662</v>
      </c>
      <c r="CT2" s="274">
        <v>663</v>
      </c>
      <c r="CU2" s="274">
        <v>669</v>
      </c>
      <c r="CV2" s="274">
        <v>671</v>
      </c>
      <c r="CW2" s="274">
        <v>672</v>
      </c>
      <c r="CX2" s="274">
        <v>673</v>
      </c>
      <c r="CY2" s="274">
        <v>674</v>
      </c>
      <c r="CZ2" s="274">
        <v>679</v>
      </c>
      <c r="DA2" s="274">
        <v>681</v>
      </c>
      <c r="DB2" s="274">
        <v>691</v>
      </c>
      <c r="DC2" s="32"/>
      <c r="DD2" s="32"/>
    </row>
    <row r="3" spans="1:108" ht="54.9" customHeight="1">
      <c r="A3" s="278"/>
      <c r="B3" s="82"/>
      <c r="C3" s="279" t="s">
        <v>219</v>
      </c>
      <c r="D3" s="279" t="s">
        <v>220</v>
      </c>
      <c r="E3" s="279" t="s">
        <v>221</v>
      </c>
      <c r="F3" s="279" t="s">
        <v>0</v>
      </c>
      <c r="G3" s="279" t="s">
        <v>1</v>
      </c>
      <c r="H3" s="279" t="s">
        <v>223</v>
      </c>
      <c r="I3" s="279" t="s">
        <v>328</v>
      </c>
      <c r="J3" s="279" t="s">
        <v>224</v>
      </c>
      <c r="K3" s="279" t="s">
        <v>225</v>
      </c>
      <c r="L3" s="279" t="s">
        <v>329</v>
      </c>
      <c r="M3" s="279" t="s">
        <v>227</v>
      </c>
      <c r="N3" s="279" t="s">
        <v>228</v>
      </c>
      <c r="O3" s="279" t="s">
        <v>229</v>
      </c>
      <c r="P3" s="279" t="s">
        <v>330</v>
      </c>
      <c r="Q3" s="279" t="s">
        <v>231</v>
      </c>
      <c r="R3" s="279" t="s">
        <v>232</v>
      </c>
      <c r="S3" s="279" t="s">
        <v>233</v>
      </c>
      <c r="T3" s="279" t="s">
        <v>234</v>
      </c>
      <c r="U3" s="279" t="s">
        <v>235</v>
      </c>
      <c r="V3" s="279" t="s">
        <v>236</v>
      </c>
      <c r="W3" s="279" t="s">
        <v>237</v>
      </c>
      <c r="X3" s="279" t="s">
        <v>331</v>
      </c>
      <c r="Y3" s="279" t="s">
        <v>239</v>
      </c>
      <c r="Z3" s="279" t="s">
        <v>240</v>
      </c>
      <c r="AA3" s="279" t="s">
        <v>241</v>
      </c>
      <c r="AB3" s="279" t="s">
        <v>332</v>
      </c>
      <c r="AC3" s="279" t="s">
        <v>243</v>
      </c>
      <c r="AD3" s="279" t="s">
        <v>244</v>
      </c>
      <c r="AE3" s="279" t="s">
        <v>245</v>
      </c>
      <c r="AF3" s="279" t="s">
        <v>246</v>
      </c>
      <c r="AG3" s="279" t="s">
        <v>247</v>
      </c>
      <c r="AH3" s="279" t="s">
        <v>248</v>
      </c>
      <c r="AI3" s="279" t="s">
        <v>249</v>
      </c>
      <c r="AJ3" s="279" t="s">
        <v>250</v>
      </c>
      <c r="AK3" s="279" t="s">
        <v>251</v>
      </c>
      <c r="AL3" s="279" t="s">
        <v>252</v>
      </c>
      <c r="AM3" s="279" t="s">
        <v>253</v>
      </c>
      <c r="AN3" s="279" t="s">
        <v>254</v>
      </c>
      <c r="AO3" s="279" t="s">
        <v>255</v>
      </c>
      <c r="AP3" s="279" t="s">
        <v>256</v>
      </c>
      <c r="AQ3" s="279" t="s">
        <v>257</v>
      </c>
      <c r="AR3" s="279" t="s">
        <v>258</v>
      </c>
      <c r="AS3" s="279" t="s">
        <v>259</v>
      </c>
      <c r="AT3" s="279" t="s">
        <v>260</v>
      </c>
      <c r="AU3" s="279" t="s">
        <v>261</v>
      </c>
      <c r="AV3" s="279" t="s">
        <v>262</v>
      </c>
      <c r="AW3" s="279" t="s">
        <v>263</v>
      </c>
      <c r="AX3" s="279" t="s">
        <v>264</v>
      </c>
      <c r="AY3" s="279" t="s">
        <v>265</v>
      </c>
      <c r="AZ3" s="279" t="s">
        <v>266</v>
      </c>
      <c r="BA3" s="279" t="s">
        <v>267</v>
      </c>
      <c r="BB3" s="279" t="s">
        <v>268</v>
      </c>
      <c r="BC3" s="279" t="s">
        <v>269</v>
      </c>
      <c r="BD3" s="279" t="s">
        <v>333</v>
      </c>
      <c r="BE3" s="279" t="s">
        <v>271</v>
      </c>
      <c r="BF3" s="279" t="s">
        <v>272</v>
      </c>
      <c r="BG3" s="279" t="s">
        <v>2</v>
      </c>
      <c r="BH3" s="279" t="s">
        <v>273</v>
      </c>
      <c r="BI3" s="279" t="s">
        <v>274</v>
      </c>
      <c r="BJ3" s="279" t="s">
        <v>275</v>
      </c>
      <c r="BK3" s="279" t="s">
        <v>276</v>
      </c>
      <c r="BL3" s="279" t="s">
        <v>277</v>
      </c>
      <c r="BM3" s="279" t="s">
        <v>278</v>
      </c>
      <c r="BN3" s="279" t="s">
        <v>279</v>
      </c>
      <c r="BO3" s="279" t="s">
        <v>204</v>
      </c>
      <c r="BP3" s="279" t="s">
        <v>205</v>
      </c>
      <c r="BQ3" s="279" t="s">
        <v>3</v>
      </c>
      <c r="BR3" s="279" t="s">
        <v>4</v>
      </c>
      <c r="BS3" s="279" t="s">
        <v>280</v>
      </c>
      <c r="BT3" s="279" t="s">
        <v>281</v>
      </c>
      <c r="BU3" s="279" t="s">
        <v>282</v>
      </c>
      <c r="BV3" s="279" t="s">
        <v>283</v>
      </c>
      <c r="BW3" s="279" t="s">
        <v>334</v>
      </c>
      <c r="BX3" s="279" t="s">
        <v>285</v>
      </c>
      <c r="BY3" s="279" t="s">
        <v>286</v>
      </c>
      <c r="BZ3" s="279" t="s">
        <v>287</v>
      </c>
      <c r="CA3" s="279" t="s">
        <v>288</v>
      </c>
      <c r="CB3" s="279" t="s">
        <v>289</v>
      </c>
      <c r="CC3" s="279" t="s">
        <v>290</v>
      </c>
      <c r="CD3" s="279" t="s">
        <v>335</v>
      </c>
      <c r="CE3" s="279" t="s">
        <v>292</v>
      </c>
      <c r="CF3" s="279" t="s">
        <v>293</v>
      </c>
      <c r="CG3" s="279" t="s">
        <v>294</v>
      </c>
      <c r="CH3" s="279" t="s">
        <v>295</v>
      </c>
      <c r="CI3" s="279" t="s">
        <v>336</v>
      </c>
      <c r="CJ3" s="279" t="s">
        <v>5</v>
      </c>
      <c r="CK3" s="279" t="s">
        <v>297</v>
      </c>
      <c r="CL3" s="279" t="s">
        <v>298</v>
      </c>
      <c r="CM3" s="279" t="s">
        <v>299</v>
      </c>
      <c r="CN3" s="279" t="s">
        <v>337</v>
      </c>
      <c r="CO3" s="279" t="s">
        <v>338</v>
      </c>
      <c r="CP3" s="279" t="s">
        <v>302</v>
      </c>
      <c r="CQ3" s="279" t="s">
        <v>339</v>
      </c>
      <c r="CR3" s="279" t="s">
        <v>304</v>
      </c>
      <c r="CS3" s="279" t="s">
        <v>340</v>
      </c>
      <c r="CT3" s="279" t="s">
        <v>341</v>
      </c>
      <c r="CU3" s="279" t="s">
        <v>307</v>
      </c>
      <c r="CV3" s="279" t="s">
        <v>308</v>
      </c>
      <c r="CW3" s="279" t="s">
        <v>309</v>
      </c>
      <c r="CX3" s="279" t="s">
        <v>310</v>
      </c>
      <c r="CY3" s="279" t="s">
        <v>311</v>
      </c>
      <c r="CZ3" s="279" t="s">
        <v>312</v>
      </c>
      <c r="DA3" s="279" t="s">
        <v>6</v>
      </c>
      <c r="DB3" s="279" t="s">
        <v>7</v>
      </c>
      <c r="DC3" s="22" t="s">
        <v>342</v>
      </c>
      <c r="DD3" s="22" t="s">
        <v>321</v>
      </c>
    </row>
    <row r="4" spans="1:108" ht="12.75" customHeight="1">
      <c r="A4" s="253">
        <v>11</v>
      </c>
      <c r="B4" s="82" t="s">
        <v>219</v>
      </c>
      <c r="C4" s="1">
        <v>1.0227522309561181</v>
      </c>
      <c r="D4" s="1">
        <v>8.921317269007098E-2</v>
      </c>
      <c r="E4" s="1">
        <v>8.2135721779673428E-3</v>
      </c>
      <c r="F4" s="1">
        <v>3.4303077519443805E-3</v>
      </c>
      <c r="G4" s="1">
        <v>9.9609252919074832E-3</v>
      </c>
      <c r="H4" s="1">
        <v>0</v>
      </c>
      <c r="I4" s="1">
        <v>2.3674176037115004E-5</v>
      </c>
      <c r="J4" s="1">
        <v>0.1208138105511871</v>
      </c>
      <c r="K4" s="1">
        <v>1.0953821649386304E-2</v>
      </c>
      <c r="L4" s="1">
        <v>0.2049896416332796</v>
      </c>
      <c r="M4" s="1">
        <v>0</v>
      </c>
      <c r="N4" s="1">
        <v>1.1868707092685955E-2</v>
      </c>
      <c r="O4" s="1">
        <v>2.8660230362799123E-3</v>
      </c>
      <c r="P4" s="1">
        <v>7.867326006791999E-4</v>
      </c>
      <c r="Q4" s="1">
        <v>3.745895404460038E-5</v>
      </c>
      <c r="R4" s="1">
        <v>1.3810684797221668E-4</v>
      </c>
      <c r="S4" s="1">
        <v>1.7007222265181522E-5</v>
      </c>
      <c r="T4" s="1">
        <v>1.2071774523817589E-5</v>
      </c>
      <c r="U4" s="1">
        <v>9.0328776266794083E-5</v>
      </c>
      <c r="V4" s="1">
        <v>2.4358542439108662E-5</v>
      </c>
      <c r="W4" s="1">
        <v>3.7100718173547141E-6</v>
      </c>
      <c r="X4" s="1">
        <v>4.7517774658723594E-5</v>
      </c>
      <c r="Y4" s="1">
        <v>6.8387399855658408E-6</v>
      </c>
      <c r="Z4" s="1">
        <v>1.8111038846903033E-5</v>
      </c>
      <c r="AA4" s="1">
        <v>3.2431912630974309E-3</v>
      </c>
      <c r="AB4" s="1">
        <v>3.6615095364568112E-4</v>
      </c>
      <c r="AC4" s="1">
        <v>1.0776376688236344E-6</v>
      </c>
      <c r="AD4" s="1">
        <v>2.5120358279944665E-6</v>
      </c>
      <c r="AE4" s="1">
        <v>8.3020218811268893E-6</v>
      </c>
      <c r="AF4" s="1">
        <v>5.054623026014708E-3</v>
      </c>
      <c r="AG4" s="1">
        <v>5.1314330390369485E-3</v>
      </c>
      <c r="AH4" s="1">
        <v>7.2105797816769753E-6</v>
      </c>
      <c r="AI4" s="1">
        <v>1.6892781682965518E-5</v>
      </c>
      <c r="AJ4" s="1">
        <v>4.686562792673286E-5</v>
      </c>
      <c r="AK4" s="1">
        <v>1.1193940662779483E-4</v>
      </c>
      <c r="AL4" s="1">
        <v>6.7665026326426326E-6</v>
      </c>
      <c r="AM4" s="1">
        <v>1.0594382845388535E-5</v>
      </c>
      <c r="AN4" s="1">
        <v>8.6975986970633744E-6</v>
      </c>
      <c r="AO4" s="1">
        <v>2.278432018041718E-6</v>
      </c>
      <c r="AP4" s="1">
        <v>5.9638435058524553E-5</v>
      </c>
      <c r="AQ4" s="1">
        <v>1.3294196111798999E-5</v>
      </c>
      <c r="AR4" s="1">
        <v>8.4410664557095514E-6</v>
      </c>
      <c r="AS4" s="1">
        <v>2.2548757276730586E-5</v>
      </c>
      <c r="AT4" s="1">
        <v>1.8547135656456077E-5</v>
      </c>
      <c r="AU4" s="1">
        <v>2.1336300995593261E-5</v>
      </c>
      <c r="AV4" s="1">
        <v>2.0915381690818104E-5</v>
      </c>
      <c r="AW4" s="1">
        <v>1.1310521557028587E-5</v>
      </c>
      <c r="AX4" s="1">
        <v>2.0968487295172898E-5</v>
      </c>
      <c r="AY4" s="1">
        <v>2.2952463699494878E-5</v>
      </c>
      <c r="AZ4" s="1">
        <v>1.2748981168287331E-5</v>
      </c>
      <c r="BA4" s="1">
        <v>1.607957549094182E-5</v>
      </c>
      <c r="BB4" s="1">
        <v>1.2513520756319535E-5</v>
      </c>
      <c r="BC4" s="1">
        <v>1.0303468685110627E-5</v>
      </c>
      <c r="BD4" s="1">
        <v>3.3184192817977797E-5</v>
      </c>
      <c r="BE4" s="1">
        <v>2.7170242842391018E-5</v>
      </c>
      <c r="BF4" s="1">
        <v>2.2848536865188429E-5</v>
      </c>
      <c r="BG4" s="1">
        <v>1.1246772698344289E-2</v>
      </c>
      <c r="BH4" s="1">
        <v>1.5898197873179504E-5</v>
      </c>
      <c r="BI4" s="1">
        <v>4.9023665542609134E-4</v>
      </c>
      <c r="BJ4" s="1">
        <v>1.9110006307362938E-5</v>
      </c>
      <c r="BK4" s="1">
        <v>1.7442903158852382E-3</v>
      </c>
      <c r="BL4" s="1">
        <v>1.02363557882161E-3</v>
      </c>
      <c r="BM4" s="1">
        <v>5.4148812248788518E-6</v>
      </c>
      <c r="BN4" s="1">
        <v>8.9393559170451108E-6</v>
      </c>
      <c r="BO4" s="1">
        <v>2.1705392769220718E-5</v>
      </c>
      <c r="BP4" s="1">
        <v>2.5534006667320199E-5</v>
      </c>
      <c r="BQ4" s="1">
        <v>1.0208920783780529E-4</v>
      </c>
      <c r="BR4" s="1">
        <v>9.0690144068480433E-6</v>
      </c>
      <c r="BS4" s="1">
        <v>7.1563531018029328E-6</v>
      </c>
      <c r="BT4" s="1">
        <v>4.9192755695811555E-6</v>
      </c>
      <c r="BU4" s="1">
        <v>3.7466139536065929E-6</v>
      </c>
      <c r="BV4" s="1">
        <v>1.7857050850081357E-5</v>
      </c>
      <c r="BW4" s="1">
        <v>1.1250404910422548E-5</v>
      </c>
      <c r="BX4" s="1">
        <v>3.4100636828187815E-5</v>
      </c>
      <c r="BY4" s="1">
        <v>1.6250318008446106E-5</v>
      </c>
      <c r="BZ4" s="1">
        <v>1.9586492812706308E-5</v>
      </c>
      <c r="CA4" s="1">
        <v>9.0123174638265513E-6</v>
      </c>
      <c r="CB4" s="1">
        <v>1.2628197739231781E-5</v>
      </c>
      <c r="CC4" s="1">
        <v>2.4054438207666648E-4</v>
      </c>
      <c r="CD4" s="1">
        <v>4.0259302351262676E-6</v>
      </c>
      <c r="CE4" s="1">
        <v>1.7293327241816353E-5</v>
      </c>
      <c r="CF4" s="1">
        <v>2.4729220098126929E-5</v>
      </c>
      <c r="CG4" s="1">
        <v>2.0930748195189324E-5</v>
      </c>
      <c r="CH4" s="1">
        <v>1.9969614634644519E-5</v>
      </c>
      <c r="CI4" s="1">
        <v>3.3701424232455339E-5</v>
      </c>
      <c r="CJ4" s="1">
        <v>3.8663220019506248E-5</v>
      </c>
      <c r="CK4" s="1">
        <v>1.5360027448280962E-3</v>
      </c>
      <c r="CL4" s="1">
        <v>3.7471797193278528E-4</v>
      </c>
      <c r="CM4" s="1">
        <v>1.1447755175990966E-3</v>
      </c>
      <c r="CN4" s="1">
        <v>1.5152724019514831E-5</v>
      </c>
      <c r="CO4" s="1">
        <v>2.0620398164535947E-3</v>
      </c>
      <c r="CP4" s="1">
        <v>4.4556639767333204E-3</v>
      </c>
      <c r="CQ4" s="1">
        <v>1.4771836143143303E-3</v>
      </c>
      <c r="CR4" s="1">
        <v>7.0630155527930778E-5</v>
      </c>
      <c r="CS4" s="1">
        <v>2.3982547122539895E-5</v>
      </c>
      <c r="CT4" s="1">
        <v>6.7327015944321439E-5</v>
      </c>
      <c r="CU4" s="1">
        <v>1.3849799176811614E-5</v>
      </c>
      <c r="CV4" s="1">
        <v>9.7242619264324599E-3</v>
      </c>
      <c r="CW4" s="1">
        <v>2.2875979253779263E-2</v>
      </c>
      <c r="CX4" s="1">
        <v>7.0722231096649431E-5</v>
      </c>
      <c r="CY4" s="1">
        <v>5.768962026271719E-4</v>
      </c>
      <c r="CZ4" s="1">
        <v>6.1172660365120084E-3</v>
      </c>
      <c r="DA4" s="1">
        <v>1.1641730324436619E-4</v>
      </c>
      <c r="DB4" s="1">
        <v>2.5938560460036587E-5</v>
      </c>
      <c r="DC4" s="16">
        <v>1.5666393341414286</v>
      </c>
      <c r="DD4" s="16">
        <v>1.2300918123289972</v>
      </c>
    </row>
    <row r="5" spans="1:108" ht="12.75" customHeight="1">
      <c r="A5" s="253">
        <v>12</v>
      </c>
      <c r="B5" s="82" t="s">
        <v>220</v>
      </c>
      <c r="C5" s="1">
        <v>4.9015285796171291E-3</v>
      </c>
      <c r="D5" s="1">
        <v>1.0802974005535539</v>
      </c>
      <c r="E5" s="1">
        <v>1.5443855411607199E-2</v>
      </c>
      <c r="F5" s="1">
        <v>4.4586374933977286E-4</v>
      </c>
      <c r="G5" s="1">
        <v>1.4286056226304644E-3</v>
      </c>
      <c r="H5" s="1">
        <v>0</v>
      </c>
      <c r="I5" s="1">
        <v>1.1084741226654695E-6</v>
      </c>
      <c r="J5" s="1">
        <v>6.5291896828702761E-2</v>
      </c>
      <c r="K5" s="1">
        <v>8.7655787200400788E-4</v>
      </c>
      <c r="L5" s="1">
        <v>7.1640813102196634E-3</v>
      </c>
      <c r="M5" s="1">
        <v>0</v>
      </c>
      <c r="N5" s="1">
        <v>9.882144758181664E-4</v>
      </c>
      <c r="O5" s="1">
        <v>3.4012788511108586E-5</v>
      </c>
      <c r="P5" s="1">
        <v>1.0150711570333042E-4</v>
      </c>
      <c r="Q5" s="1">
        <v>2.8257096513949459E-6</v>
      </c>
      <c r="R5" s="1">
        <v>6.8181131888042564E-5</v>
      </c>
      <c r="S5" s="1">
        <v>4.7493046882148089E-6</v>
      </c>
      <c r="T5" s="1">
        <v>2.1417846800016334E-6</v>
      </c>
      <c r="U5" s="1">
        <v>4.7512802763319072E-4</v>
      </c>
      <c r="V5" s="1">
        <v>6.8733478036533603E-6</v>
      </c>
      <c r="W5" s="1">
        <v>2.3379047458880569E-7</v>
      </c>
      <c r="X5" s="1">
        <v>1.2203032047724886E-5</v>
      </c>
      <c r="Y5" s="1">
        <v>6.5111800086168997E-7</v>
      </c>
      <c r="Z5" s="1">
        <v>1.8171996170674864E-6</v>
      </c>
      <c r="AA5" s="1">
        <v>2.3926800525208403E-4</v>
      </c>
      <c r="AB5" s="1">
        <v>6.1384868695191105E-5</v>
      </c>
      <c r="AC5" s="1">
        <v>1.1955002362446396E-7</v>
      </c>
      <c r="AD5" s="1">
        <v>-5.9358031560476721E-7</v>
      </c>
      <c r="AE5" s="1">
        <v>7.3333486045669377E-7</v>
      </c>
      <c r="AF5" s="1">
        <v>2.595476216682918E-5</v>
      </c>
      <c r="AG5" s="1">
        <v>2.179906892339448E-2</v>
      </c>
      <c r="AH5" s="1">
        <v>7.8302116852656182E-7</v>
      </c>
      <c r="AI5" s="1">
        <v>6.7708775956805567E-7</v>
      </c>
      <c r="AJ5" s="1">
        <v>1.8702142248437064E-5</v>
      </c>
      <c r="AK5" s="1">
        <v>3.7053372176362475E-5</v>
      </c>
      <c r="AL5" s="1">
        <v>-6.6802449332834032E-8</v>
      </c>
      <c r="AM5" s="1">
        <v>6.4753671880429955E-7</v>
      </c>
      <c r="AN5" s="1">
        <v>8.9774357973703262E-8</v>
      </c>
      <c r="AO5" s="1">
        <v>1.143750193659411E-7</v>
      </c>
      <c r="AP5" s="1">
        <v>7.1414545684895064E-7</v>
      </c>
      <c r="AQ5" s="1">
        <v>6.0342902397599768E-7</v>
      </c>
      <c r="AR5" s="1">
        <v>3.1896167870893787E-7</v>
      </c>
      <c r="AS5" s="1">
        <v>7.2125624057280842E-7</v>
      </c>
      <c r="AT5" s="1">
        <v>5.1494319507667366E-7</v>
      </c>
      <c r="AU5" s="1">
        <v>5.3072242387212374E-7</v>
      </c>
      <c r="AV5" s="1">
        <v>1.0100301116662498E-6</v>
      </c>
      <c r="AW5" s="1">
        <v>1.3227610779488408E-6</v>
      </c>
      <c r="AX5" s="1">
        <v>6.8460456226696573E-7</v>
      </c>
      <c r="AY5" s="1">
        <v>1.0421879521842814E-6</v>
      </c>
      <c r="AZ5" s="1">
        <v>5.2510232280267131E-7</v>
      </c>
      <c r="BA5" s="1">
        <v>3.6050381773849034E-7</v>
      </c>
      <c r="BB5" s="1">
        <v>4.1923108899930639E-7</v>
      </c>
      <c r="BC5" s="1">
        <v>4.3607698999690315E-7</v>
      </c>
      <c r="BD5" s="1">
        <v>4.6040850978052876E-7</v>
      </c>
      <c r="BE5" s="1">
        <v>9.2655498767803074E-7</v>
      </c>
      <c r="BF5" s="1">
        <v>3.7621001295678157E-7</v>
      </c>
      <c r="BG5" s="1">
        <v>1.257140616794653E-4</v>
      </c>
      <c r="BH5" s="1">
        <v>3.7056795659921791E-7</v>
      </c>
      <c r="BI5" s="1">
        <v>3.4880257278427128E-6</v>
      </c>
      <c r="BJ5" s="1">
        <v>1.1284671362980481E-6</v>
      </c>
      <c r="BK5" s="1">
        <v>9.1751430735325503E-6</v>
      </c>
      <c r="BL5" s="1">
        <v>5.4843211571499322E-6</v>
      </c>
      <c r="BM5" s="1">
        <v>3.231111082583382E-7</v>
      </c>
      <c r="BN5" s="1">
        <v>4.097070918263615E-7</v>
      </c>
      <c r="BO5" s="1">
        <v>7.4013820765733824E-7</v>
      </c>
      <c r="BP5" s="1">
        <v>5.1783502740049247E-7</v>
      </c>
      <c r="BQ5" s="1">
        <v>1.1066382890862752E-6</v>
      </c>
      <c r="BR5" s="1">
        <v>4.0266679930263113E-7</v>
      </c>
      <c r="BS5" s="1">
        <v>4.2671058591893439E-7</v>
      </c>
      <c r="BT5" s="1">
        <v>2.5550021565150541E-7</v>
      </c>
      <c r="BU5" s="1">
        <v>1.1757726145982576E-7</v>
      </c>
      <c r="BV5" s="1">
        <v>2.6799131809134407E-6</v>
      </c>
      <c r="BW5" s="1">
        <v>6.333863762611019E-7</v>
      </c>
      <c r="BX5" s="1">
        <v>1.5232625913052576E-6</v>
      </c>
      <c r="BY5" s="1">
        <v>1.0671710210095792E-6</v>
      </c>
      <c r="BZ5" s="1">
        <v>2.6720046948362027E-6</v>
      </c>
      <c r="CA5" s="1">
        <v>7.1289280614271821E-7</v>
      </c>
      <c r="CB5" s="1">
        <v>6.3400732797536457E-7</v>
      </c>
      <c r="CC5" s="1">
        <v>4.3075284473153845E-5</v>
      </c>
      <c r="CD5" s="1">
        <v>2.4329381593180339E-7</v>
      </c>
      <c r="CE5" s="1">
        <v>2.2075577041609567E-6</v>
      </c>
      <c r="CF5" s="1">
        <v>1.2695002854839486E-6</v>
      </c>
      <c r="CG5" s="1">
        <v>1.9327731440334459E-6</v>
      </c>
      <c r="CH5" s="1">
        <v>2.3935726158467713E-6</v>
      </c>
      <c r="CI5" s="1">
        <v>2.9937821680125273E-6</v>
      </c>
      <c r="CJ5" s="1">
        <v>8.4460178328603868E-6</v>
      </c>
      <c r="CK5" s="1">
        <v>3.0157100661334365E-4</v>
      </c>
      <c r="CL5" s="1">
        <v>1.0214494195409187E-3</v>
      </c>
      <c r="CM5" s="1">
        <v>2.3406882345325026E-4</v>
      </c>
      <c r="CN5" s="1">
        <v>8.7992590255188874E-7</v>
      </c>
      <c r="CO5" s="1">
        <v>4.6436015054801148E-4</v>
      </c>
      <c r="CP5" s="1">
        <v>1.1348640945785886E-3</v>
      </c>
      <c r="CQ5" s="1">
        <v>3.6215661305701969E-5</v>
      </c>
      <c r="CR5" s="1">
        <v>9.7612112638855184E-7</v>
      </c>
      <c r="CS5" s="1">
        <v>1.6213681273634059E-6</v>
      </c>
      <c r="CT5" s="1">
        <v>6.4615263907111137E-7</v>
      </c>
      <c r="CU5" s="1">
        <v>7.7160852798465967E-7</v>
      </c>
      <c r="CV5" s="1">
        <v>2.3916481390114852E-3</v>
      </c>
      <c r="CW5" s="1">
        <v>7.8292777139523737E-3</v>
      </c>
      <c r="CX5" s="1">
        <v>1.4577573631671902E-6</v>
      </c>
      <c r="CY5" s="1">
        <v>1.0903825152072122E-5</v>
      </c>
      <c r="CZ5" s="1">
        <v>4.5335824225795302E-4</v>
      </c>
      <c r="DA5" s="1">
        <v>4.1338076003114944E-6</v>
      </c>
      <c r="DB5" s="1">
        <v>3.2681824259286903E-6</v>
      </c>
      <c r="DC5" s="3">
        <v>1.2138579576203268</v>
      </c>
      <c r="DD5" s="3">
        <v>0.95309539500197937</v>
      </c>
    </row>
    <row r="6" spans="1:108" ht="12.75" customHeight="1">
      <c r="A6" s="253">
        <v>13</v>
      </c>
      <c r="B6" s="82" t="s">
        <v>221</v>
      </c>
      <c r="C6" s="1">
        <v>5.1928106194923968E-2</v>
      </c>
      <c r="D6" s="1">
        <v>5.6965174118943286E-2</v>
      </c>
      <c r="E6" s="1">
        <v>1.001165199165359</v>
      </c>
      <c r="F6" s="1">
        <v>1.9512832024709076E-4</v>
      </c>
      <c r="G6" s="1">
        <v>5.728320230418512E-4</v>
      </c>
      <c r="H6" s="1">
        <v>0</v>
      </c>
      <c r="I6" s="1">
        <v>1.6608079036577961E-6</v>
      </c>
      <c r="J6" s="1">
        <v>9.2765190038068823E-3</v>
      </c>
      <c r="K6" s="1">
        <v>5.9621186711699477E-4</v>
      </c>
      <c r="L6" s="1">
        <v>1.070821854111027E-2</v>
      </c>
      <c r="M6" s="1">
        <v>0</v>
      </c>
      <c r="N6" s="1">
        <v>6.478564873047902E-4</v>
      </c>
      <c r="O6" s="1">
        <v>1.4653180854977836E-4</v>
      </c>
      <c r="P6" s="1">
        <v>4.4751376155336255E-5</v>
      </c>
      <c r="Q6" s="1">
        <v>2.1510541991042926E-6</v>
      </c>
      <c r="R6" s="1">
        <v>1.0391866571643127E-5</v>
      </c>
      <c r="S6" s="1">
        <v>1.1177935152188403E-6</v>
      </c>
      <c r="T6" s="1">
        <v>7.4627291304836934E-7</v>
      </c>
      <c r="U6" s="1">
        <v>2.7718714496472734E-5</v>
      </c>
      <c r="V6" s="1">
        <v>1.6614377726938294E-6</v>
      </c>
      <c r="W6" s="1">
        <v>2.8055969138825763E-7</v>
      </c>
      <c r="X6" s="1">
        <v>3.143569022870502E-6</v>
      </c>
      <c r="Y6" s="1">
        <v>5.6509662899625002E-7</v>
      </c>
      <c r="Z6" s="1">
        <v>1.040575675250024E-6</v>
      </c>
      <c r="AA6" s="1">
        <v>1.7572030189446413E-4</v>
      </c>
      <c r="AB6" s="1">
        <v>2.1900758440808252E-5</v>
      </c>
      <c r="AC6" s="1">
        <v>6.7062593802199866E-8</v>
      </c>
      <c r="AD6" s="1">
        <v>1.0656989256208349E-7</v>
      </c>
      <c r="AE6" s="1">
        <v>5.3982673571900042E-7</v>
      </c>
      <c r="AF6" s="1">
        <v>2.5679141971560225E-4</v>
      </c>
      <c r="AG6" s="1">
        <v>1.3178787496035032E-3</v>
      </c>
      <c r="AH6" s="1">
        <v>4.5440520588868158E-7</v>
      </c>
      <c r="AI6" s="1">
        <v>1.1761034098441067E-6</v>
      </c>
      <c r="AJ6" s="1">
        <v>3.854855617388094E-6</v>
      </c>
      <c r="AK6" s="1">
        <v>7.6133435051141269E-6</v>
      </c>
      <c r="AL6" s="1">
        <v>3.6710559968880511E-7</v>
      </c>
      <c r="AM6" s="1">
        <v>8.6068253471690839E-7</v>
      </c>
      <c r="AN6" s="1">
        <v>4.7273359574355574E-7</v>
      </c>
      <c r="AO6" s="1">
        <v>1.3612743322650756E-7</v>
      </c>
      <c r="AP6" s="1">
        <v>3.0716118694879606E-6</v>
      </c>
      <c r="AQ6" s="1">
        <v>1.0882546726254679E-6</v>
      </c>
      <c r="AR6" s="1">
        <v>5.464196904022887E-7</v>
      </c>
      <c r="AS6" s="1">
        <v>1.5243598220065394E-6</v>
      </c>
      <c r="AT6" s="1">
        <v>1.1058111735026413E-6</v>
      </c>
      <c r="AU6" s="1">
        <v>1.2087204004340159E-6</v>
      </c>
      <c r="AV6" s="1">
        <v>1.4863984338517943E-6</v>
      </c>
      <c r="AW6" s="1">
        <v>1.2909016495706835E-6</v>
      </c>
      <c r="AX6" s="1">
        <v>1.4835668339066505E-6</v>
      </c>
      <c r="AY6" s="1">
        <v>1.9359395780987858E-6</v>
      </c>
      <c r="AZ6" s="1">
        <v>1.0200605061426523E-6</v>
      </c>
      <c r="BA6" s="1">
        <v>9.5739196718540801E-7</v>
      </c>
      <c r="BB6" s="1">
        <v>7.9853738688988482E-7</v>
      </c>
      <c r="BC6" s="1">
        <v>7.3152368011308158E-7</v>
      </c>
      <c r="BD6" s="1">
        <v>1.7805529272075641E-6</v>
      </c>
      <c r="BE6" s="1">
        <v>1.6057533883927207E-6</v>
      </c>
      <c r="BF6" s="1">
        <v>1.2140815215689348E-6</v>
      </c>
      <c r="BG6" s="1">
        <v>5.7456363861356724E-4</v>
      </c>
      <c r="BH6" s="1">
        <v>8.7974631561691898E-7</v>
      </c>
      <c r="BI6" s="1">
        <v>2.5081210810147045E-5</v>
      </c>
      <c r="BJ6" s="1">
        <v>1.1224871737218068E-6</v>
      </c>
      <c r="BK6" s="1">
        <v>8.8718680585097217E-5</v>
      </c>
      <c r="BL6" s="1">
        <v>5.2116846314674483E-5</v>
      </c>
      <c r="BM6" s="1">
        <v>5.0950538527971792E-7</v>
      </c>
      <c r="BN6" s="1">
        <v>6.5226850423263948E-7</v>
      </c>
      <c r="BO6" s="1">
        <v>1.2399654128851099E-6</v>
      </c>
      <c r="BP6" s="1">
        <v>1.4161676369315783E-6</v>
      </c>
      <c r="BQ6" s="1">
        <v>5.3680659565071695E-6</v>
      </c>
      <c r="BR6" s="1">
        <v>6.4747276438589543E-7</v>
      </c>
      <c r="BS6" s="1">
        <v>4.3201300866746585E-7</v>
      </c>
      <c r="BT6" s="1">
        <v>3.0017761880937409E-7</v>
      </c>
      <c r="BU6" s="1">
        <v>2.0623818660829672E-7</v>
      </c>
      <c r="BV6" s="1">
        <v>3.6555568568728293E-6</v>
      </c>
      <c r="BW6" s="1">
        <v>7.2796810834597462E-7</v>
      </c>
      <c r="BX6" s="1">
        <v>1.970492330442667E-6</v>
      </c>
      <c r="BY6" s="1">
        <v>9.6334228646959277E-7</v>
      </c>
      <c r="BZ6" s="1">
        <v>1.1941472510917365E-6</v>
      </c>
      <c r="CA6" s="1">
        <v>6.6491245465334536E-7</v>
      </c>
      <c r="CB6" s="1">
        <v>8.2968184958596107E-7</v>
      </c>
      <c r="CC6" s="1">
        <v>1.457380805563288E-5</v>
      </c>
      <c r="CD6" s="1">
        <v>3.3955600817475325E-7</v>
      </c>
      <c r="CE6" s="1">
        <v>3.4570616163985455E-6</v>
      </c>
      <c r="CF6" s="1">
        <v>6.9642942132531532E-6</v>
      </c>
      <c r="CG6" s="1">
        <v>2.6993116381763533E-6</v>
      </c>
      <c r="CH6" s="1">
        <v>4.3135318113662551E-6</v>
      </c>
      <c r="CI6" s="1">
        <v>4.8143257801347262E-6</v>
      </c>
      <c r="CJ6" s="1">
        <v>2.4688508423242484E-6</v>
      </c>
      <c r="CK6" s="1">
        <v>4.7160171486486239E-4</v>
      </c>
      <c r="CL6" s="1">
        <v>6.8616995830937455E-5</v>
      </c>
      <c r="CM6" s="1">
        <v>6.9294179896804394E-5</v>
      </c>
      <c r="CN6" s="1">
        <v>8.6043636684888493E-7</v>
      </c>
      <c r="CO6" s="1">
        <v>1.2687558375784987E-4</v>
      </c>
      <c r="CP6" s="1">
        <v>2.8033111604319777E-4</v>
      </c>
      <c r="CQ6" s="1">
        <v>7.6517311947448856E-5</v>
      </c>
      <c r="CR6" s="1">
        <v>3.7985541109171742E-6</v>
      </c>
      <c r="CS6" s="1">
        <v>3.3253886598126684E-6</v>
      </c>
      <c r="CT6" s="1">
        <v>3.4689876704271809E-6</v>
      </c>
      <c r="CU6" s="1">
        <v>9.9480389430372455E-7</v>
      </c>
      <c r="CV6" s="1">
        <v>6.0812577050237268E-4</v>
      </c>
      <c r="CW6" s="1">
        <v>1.5365898927388807E-3</v>
      </c>
      <c r="CX6" s="1">
        <v>4.0361488296953863E-6</v>
      </c>
      <c r="CY6" s="1">
        <v>3.1859887610848027E-4</v>
      </c>
      <c r="CZ6" s="1">
        <v>3.3177453327276998E-4</v>
      </c>
      <c r="DA6" s="1">
        <v>6.1099297382616983E-6</v>
      </c>
      <c r="DB6" s="1">
        <v>1.7734298239511398E-6</v>
      </c>
      <c r="DC6" s="3">
        <v>1.1388233815656759</v>
      </c>
      <c r="DD6" s="3">
        <v>0.8941798452420936</v>
      </c>
    </row>
    <row r="7" spans="1:108" ht="12.75" customHeight="1">
      <c r="A7" s="253">
        <v>15</v>
      </c>
      <c r="B7" s="82" t="s">
        <v>0</v>
      </c>
      <c r="C7" s="1">
        <v>2.1004964265988843E-4</v>
      </c>
      <c r="D7" s="1">
        <v>1.3566830944542559E-4</v>
      </c>
      <c r="E7" s="1">
        <v>1.032470263009185E-5</v>
      </c>
      <c r="F7" s="1">
        <v>1.1444871146970603</v>
      </c>
      <c r="G7" s="1">
        <v>2.8340683624672675E-4</v>
      </c>
      <c r="H7" s="1">
        <v>0</v>
      </c>
      <c r="I7" s="1">
        <v>6.0393073090832095E-5</v>
      </c>
      <c r="J7" s="1">
        <v>2.2633805763155852E-4</v>
      </c>
      <c r="K7" s="1">
        <v>1.6484646582009064E-5</v>
      </c>
      <c r="L7" s="1">
        <v>2.6001134435503829E-4</v>
      </c>
      <c r="M7" s="1">
        <v>0</v>
      </c>
      <c r="N7" s="1">
        <v>6.2657764922541819E-6</v>
      </c>
      <c r="O7" s="1">
        <v>7.2936727549243063E-6</v>
      </c>
      <c r="P7" s="1">
        <v>0.25982886065344291</v>
      </c>
      <c r="Q7" s="1">
        <v>2.9934707442022712E-3</v>
      </c>
      <c r="R7" s="1">
        <v>1.0323992696988888E-5</v>
      </c>
      <c r="S7" s="1">
        <v>8.2888809856487268E-6</v>
      </c>
      <c r="T7" s="1">
        <v>3.3289539655836023E-6</v>
      </c>
      <c r="U7" s="1">
        <v>1.6250709377932496E-5</v>
      </c>
      <c r="V7" s="1">
        <v>2.2173081925205371E-4</v>
      </c>
      <c r="W7" s="1">
        <v>2.0018816888194712E-6</v>
      </c>
      <c r="X7" s="1">
        <v>6.5701711714835846E-6</v>
      </c>
      <c r="Y7" s="1">
        <v>4.6760643600619227E-6</v>
      </c>
      <c r="Z7" s="1">
        <v>6.8303585626142337E-6</v>
      </c>
      <c r="AA7" s="1">
        <v>6.1610492020313169E-6</v>
      </c>
      <c r="AB7" s="1">
        <v>8.0057296778078833E-5</v>
      </c>
      <c r="AC7" s="1">
        <v>5.7696940273485732E-7</v>
      </c>
      <c r="AD7" s="1">
        <v>1.2761015436621677E-6</v>
      </c>
      <c r="AE7" s="1">
        <v>7.6847668959124082E-6</v>
      </c>
      <c r="AF7" s="1">
        <v>6.6468489213643601E-6</v>
      </c>
      <c r="AG7" s="1">
        <v>4.3447853671817064E-3</v>
      </c>
      <c r="AH7" s="1">
        <v>3.1561755606830568E-4</v>
      </c>
      <c r="AI7" s="1">
        <v>8.9791914994707302E-6</v>
      </c>
      <c r="AJ7" s="1">
        <v>4.9325870973244816E-4</v>
      </c>
      <c r="AK7" s="1">
        <v>7.3886894431038949E-5</v>
      </c>
      <c r="AL7" s="1">
        <v>4.4057289255571552E-6</v>
      </c>
      <c r="AM7" s="1">
        <v>9.3780965396483413E-6</v>
      </c>
      <c r="AN7" s="1">
        <v>3.7465092046181553E-6</v>
      </c>
      <c r="AO7" s="1">
        <v>2.9853097932731591E-6</v>
      </c>
      <c r="AP7" s="1">
        <v>1.2161710441061176E-4</v>
      </c>
      <c r="AQ7" s="1">
        <v>2.0005348501962923E-5</v>
      </c>
      <c r="AR7" s="1">
        <v>1.7672934603760797E-5</v>
      </c>
      <c r="AS7" s="1">
        <v>6.7661448941931056E-6</v>
      </c>
      <c r="AT7" s="1">
        <v>5.7400827009532651E-6</v>
      </c>
      <c r="AU7" s="1">
        <v>1.2093262014134331E-5</v>
      </c>
      <c r="AV7" s="1">
        <v>8.0873021924272781E-6</v>
      </c>
      <c r="AW7" s="1">
        <v>2.5265007063646217E-5</v>
      </c>
      <c r="AX7" s="1">
        <v>8.5121007042266019E-6</v>
      </c>
      <c r="AY7" s="1">
        <v>1.6848406085176785E-5</v>
      </c>
      <c r="AZ7" s="1">
        <v>6.9844247676662686E-6</v>
      </c>
      <c r="BA7" s="1">
        <v>2.43555667947154E-5</v>
      </c>
      <c r="BB7" s="1">
        <v>5.6600441333303741E-6</v>
      </c>
      <c r="BC7" s="1">
        <v>3.2598364313347667E-6</v>
      </c>
      <c r="BD7" s="1">
        <v>8.5336541981556688E-6</v>
      </c>
      <c r="BE7" s="1">
        <v>1.1012102052219763E-4</v>
      </c>
      <c r="BF7" s="1">
        <v>1.554703039313286E-6</v>
      </c>
      <c r="BG7" s="1">
        <v>7.6893116738071664E-4</v>
      </c>
      <c r="BH7" s="1">
        <v>2.5753060525726435E-6</v>
      </c>
      <c r="BI7" s="1">
        <v>1.3244772565018774E-3</v>
      </c>
      <c r="BJ7" s="1">
        <v>3.5858953834588705E-4</v>
      </c>
      <c r="BK7" s="1">
        <v>1.1188816820703052E-4</v>
      </c>
      <c r="BL7" s="1">
        <v>9.8430055351175091E-5</v>
      </c>
      <c r="BM7" s="1">
        <v>6.5111814001884202E-5</v>
      </c>
      <c r="BN7" s="1">
        <v>8.0848264892717738E-6</v>
      </c>
      <c r="BO7" s="1">
        <v>1.4011903769880643E-5</v>
      </c>
      <c r="BP7" s="1">
        <v>6.7097655624524392E-6</v>
      </c>
      <c r="BQ7" s="1">
        <v>1.8489584914533334E-5</v>
      </c>
      <c r="BR7" s="1">
        <v>5.0033905645671075E-6</v>
      </c>
      <c r="BS7" s="1">
        <v>2.8807457305794831E-6</v>
      </c>
      <c r="BT7" s="1">
        <v>4.3996423697974562E-6</v>
      </c>
      <c r="BU7" s="1">
        <v>3.0482569292477E-6</v>
      </c>
      <c r="BV7" s="1">
        <v>7.3637997596276838E-6</v>
      </c>
      <c r="BW7" s="1">
        <v>1.3286136507819603E-6</v>
      </c>
      <c r="BX7" s="1">
        <v>5.4899667104920665E-6</v>
      </c>
      <c r="BY7" s="1">
        <v>7.7554624211818915E-6</v>
      </c>
      <c r="BZ7" s="1">
        <v>2.3845616135108324E-6</v>
      </c>
      <c r="CA7" s="1">
        <v>2.0822779711642852E-6</v>
      </c>
      <c r="CB7" s="1">
        <v>1.7897391664660917E-5</v>
      </c>
      <c r="CC7" s="1">
        <v>2.2617426688495755E-5</v>
      </c>
      <c r="CD7" s="1">
        <v>1.1547061046781668E-6</v>
      </c>
      <c r="CE7" s="1">
        <v>5.9807726748483079E-6</v>
      </c>
      <c r="CF7" s="1">
        <v>8.3744362648846591E-6</v>
      </c>
      <c r="CG7" s="1">
        <v>4.9830814461612315E-6</v>
      </c>
      <c r="CH7" s="1">
        <v>5.4714603687326889E-6</v>
      </c>
      <c r="CI7" s="1">
        <v>4.642303629152731E-6</v>
      </c>
      <c r="CJ7" s="1">
        <v>6.9419071223842673E-6</v>
      </c>
      <c r="CK7" s="1">
        <v>6.0872313949422472E-5</v>
      </c>
      <c r="CL7" s="1">
        <v>7.3383386492032994E-6</v>
      </c>
      <c r="CM7" s="1">
        <v>1.4244473232566443E-5</v>
      </c>
      <c r="CN7" s="1">
        <v>1.2606778971119356E-5</v>
      </c>
      <c r="CO7" s="1">
        <v>8.7593674733335257E-5</v>
      </c>
      <c r="CP7" s="1">
        <v>1.798601453162661E-4</v>
      </c>
      <c r="CQ7" s="1">
        <v>1.4085579517621929E-5</v>
      </c>
      <c r="CR7" s="1">
        <v>3.5082076807311237E-6</v>
      </c>
      <c r="CS7" s="1">
        <v>3.4595049410914272E-6</v>
      </c>
      <c r="CT7" s="1">
        <v>2.6626803026698183E-6</v>
      </c>
      <c r="CU7" s="1">
        <v>9.1764629853442495E-6</v>
      </c>
      <c r="CV7" s="1">
        <v>7.7918130831354916E-4</v>
      </c>
      <c r="CW7" s="1">
        <v>1.3823569799737668E-3</v>
      </c>
      <c r="CX7" s="1">
        <v>1.1387224199654992E-5</v>
      </c>
      <c r="CY7" s="1">
        <v>1.9866216982979099E-5</v>
      </c>
      <c r="CZ7" s="1">
        <v>1.5318535195840181E-4</v>
      </c>
      <c r="DA7" s="1">
        <v>7.5837099266470236E-6</v>
      </c>
      <c r="DB7" s="1">
        <v>3.7367156893963218E-6</v>
      </c>
      <c r="DC7" s="3">
        <v>1.4202180125854187</v>
      </c>
      <c r="DD7" s="3">
        <v>1.1151249116063453</v>
      </c>
    </row>
    <row r="8" spans="1:108" ht="12.75" customHeight="1">
      <c r="A8" s="254">
        <v>17</v>
      </c>
      <c r="B8" s="255" t="s">
        <v>1</v>
      </c>
      <c r="C8" s="26">
        <v>2.1678956459063031E-5</v>
      </c>
      <c r="D8" s="26">
        <v>9.3672015579125104E-4</v>
      </c>
      <c r="E8" s="26">
        <v>5.3751828396507431E-5</v>
      </c>
      <c r="F8" s="26">
        <v>2.9576533288161704E-4</v>
      </c>
      <c r="G8" s="26">
        <v>1.0256693801213612</v>
      </c>
      <c r="H8" s="26">
        <v>0</v>
      </c>
      <c r="I8" s="26">
        <v>8.9398871276122879E-7</v>
      </c>
      <c r="J8" s="26">
        <v>4.4358668909326715E-2</v>
      </c>
      <c r="K8" s="26">
        <v>5.6518544030047799E-4</v>
      </c>
      <c r="L8" s="26">
        <v>4.5264734870893684E-3</v>
      </c>
      <c r="M8" s="26">
        <v>0</v>
      </c>
      <c r="N8" s="26">
        <v>2.2820788312284243E-5</v>
      </c>
      <c r="O8" s="26">
        <v>4.5013362833137791E-6</v>
      </c>
      <c r="P8" s="26">
        <v>6.7383500048316599E-5</v>
      </c>
      <c r="Q8" s="26">
        <v>2.1344087512892308E-6</v>
      </c>
      <c r="R8" s="26">
        <v>4.6240272194748902E-5</v>
      </c>
      <c r="S8" s="26">
        <v>3.237382410420776E-6</v>
      </c>
      <c r="T8" s="26">
        <v>1.4408579293958111E-6</v>
      </c>
      <c r="U8" s="26">
        <v>3.3464719772198545E-6</v>
      </c>
      <c r="V8" s="26">
        <v>3.9590640309099235E-6</v>
      </c>
      <c r="W8" s="26">
        <v>1.4166524615391876E-7</v>
      </c>
      <c r="X8" s="26">
        <v>7.3531870301445215E-6</v>
      </c>
      <c r="Y8" s="26">
        <v>3.7639010382504275E-7</v>
      </c>
      <c r="Z8" s="26">
        <v>5.8296982212617961E-7</v>
      </c>
      <c r="AA8" s="26">
        <v>1.980077938954285E-4</v>
      </c>
      <c r="AB8" s="26">
        <v>4.0640686666626036E-5</v>
      </c>
      <c r="AC8" s="26">
        <v>8.0245159979006778E-8</v>
      </c>
      <c r="AD8" s="26">
        <v>5.7211402823220711E-8</v>
      </c>
      <c r="AE8" s="26">
        <v>4.6560873304380564E-7</v>
      </c>
      <c r="AF8" s="26">
        <v>4.6498283535968612E-7</v>
      </c>
      <c r="AG8" s="26">
        <v>1.2773609592158508E-3</v>
      </c>
      <c r="AH8" s="26">
        <v>5.4580594480758725E-7</v>
      </c>
      <c r="AI8" s="26">
        <v>4.1681186398933461E-7</v>
      </c>
      <c r="AJ8" s="26">
        <v>1.3059474601645217E-5</v>
      </c>
      <c r="AK8" s="26">
        <v>2.50909351406782E-5</v>
      </c>
      <c r="AL8" s="26">
        <v>2.9859225185061488E-7</v>
      </c>
      <c r="AM8" s="26">
        <v>8.3093425958386757E-7</v>
      </c>
      <c r="AN8" s="26">
        <v>2.2098480655158095E-7</v>
      </c>
      <c r="AO8" s="26">
        <v>6.3499597726932715E-8</v>
      </c>
      <c r="AP8" s="26">
        <v>3.5111819920460405E-7</v>
      </c>
      <c r="AQ8" s="26">
        <v>3.7579684735075996E-7</v>
      </c>
      <c r="AR8" s="26">
        <v>2.3765904243200937E-7</v>
      </c>
      <c r="AS8" s="26">
        <v>4.1138642261018218E-7</v>
      </c>
      <c r="AT8" s="26">
        <v>3.3861270813292415E-7</v>
      </c>
      <c r="AU8" s="26">
        <v>5.3338853159781908E-7</v>
      </c>
      <c r="AV8" s="26">
        <v>4.904284673456872E-7</v>
      </c>
      <c r="AW8" s="26">
        <v>9.0589997343437076E-7</v>
      </c>
      <c r="AX8" s="26">
        <v>4.5163929716809224E-7</v>
      </c>
      <c r="AY8" s="26">
        <v>4.0087417131850229E-7</v>
      </c>
      <c r="AZ8" s="26">
        <v>8.3034119586797939E-7</v>
      </c>
      <c r="BA8" s="26">
        <v>2.9227696449772463E-7</v>
      </c>
      <c r="BB8" s="26">
        <v>4.2170121833869581E-7</v>
      </c>
      <c r="BC8" s="26">
        <v>3.5389668754844654E-7</v>
      </c>
      <c r="BD8" s="26">
        <v>2.5245728489029692E-7</v>
      </c>
      <c r="BE8" s="26">
        <v>4.8260751691300167E-7</v>
      </c>
      <c r="BF8" s="26">
        <v>2.2314572697250607E-7</v>
      </c>
      <c r="BG8" s="26">
        <v>2.3372185780979101E-3</v>
      </c>
      <c r="BH8" s="26">
        <v>2.3895234231842862E-7</v>
      </c>
      <c r="BI8" s="26">
        <v>9.5151498966289875E-7</v>
      </c>
      <c r="BJ8" s="26">
        <v>1.1266861089451915E-6</v>
      </c>
      <c r="BK8" s="26">
        <v>1.0232658297345995E-6</v>
      </c>
      <c r="BL8" s="26">
        <v>8.1344580759600791E-7</v>
      </c>
      <c r="BM8" s="26">
        <v>1.8271772469687006E-7</v>
      </c>
      <c r="BN8" s="26">
        <v>2.3827831717398263E-7</v>
      </c>
      <c r="BO8" s="26">
        <v>5.8386869575118892E-7</v>
      </c>
      <c r="BP8" s="26">
        <v>3.8703433339991484E-7</v>
      </c>
      <c r="BQ8" s="26">
        <v>5.4154496839461781E-7</v>
      </c>
      <c r="BR8" s="26">
        <v>3.5116953401853011E-7</v>
      </c>
      <c r="BS8" s="26">
        <v>4.0637928918216797E-7</v>
      </c>
      <c r="BT8" s="26">
        <v>2.344533890269511E-7</v>
      </c>
      <c r="BU8" s="26">
        <v>1.0014308365624274E-7</v>
      </c>
      <c r="BV8" s="26">
        <v>1.302167444421044E-6</v>
      </c>
      <c r="BW8" s="26">
        <v>4.4764515628974871E-7</v>
      </c>
      <c r="BX8" s="26">
        <v>9.4430530521127297E-7</v>
      </c>
      <c r="BY8" s="26">
        <v>6.0861762245208293E-7</v>
      </c>
      <c r="BZ8" s="26">
        <v>1.7175807031589926E-6</v>
      </c>
      <c r="CA8" s="26">
        <v>5.0161738929497591E-7</v>
      </c>
      <c r="CB8" s="26">
        <v>4.4312697966026882E-7</v>
      </c>
      <c r="CC8" s="26">
        <v>2.67546764870607E-5</v>
      </c>
      <c r="CD8" s="26">
        <v>2.1836691992793747E-7</v>
      </c>
      <c r="CE8" s="26">
        <v>1.2749283683304998E-6</v>
      </c>
      <c r="CF8" s="26">
        <v>1.3827780010082806E-6</v>
      </c>
      <c r="CG8" s="26">
        <v>1.8502763180884226E-6</v>
      </c>
      <c r="CH8" s="26">
        <v>1.2897816425682742E-6</v>
      </c>
      <c r="CI8" s="26">
        <v>2.8151167007591524E-6</v>
      </c>
      <c r="CJ8" s="26">
        <v>6.9071986237251588E-6</v>
      </c>
      <c r="CK8" s="26">
        <v>1.3073828416163905E-4</v>
      </c>
      <c r="CL8" s="26">
        <v>8.3587219189987478E-6</v>
      </c>
      <c r="CM8" s="26">
        <v>2.0578383581947769E-4</v>
      </c>
      <c r="CN8" s="26">
        <v>6.197773730923689E-7</v>
      </c>
      <c r="CO8" s="26">
        <v>4.1081112381434703E-4</v>
      </c>
      <c r="CP8" s="26">
        <v>1.0398200932739726E-3</v>
      </c>
      <c r="CQ8" s="26">
        <v>2.0748300831934523E-5</v>
      </c>
      <c r="CR8" s="26">
        <v>1.1992198479230376E-6</v>
      </c>
      <c r="CS8" s="26">
        <v>1.6128476367810366E-6</v>
      </c>
      <c r="CT8" s="26">
        <v>3.9046353093823141E-7</v>
      </c>
      <c r="CU8" s="26">
        <v>9.9541386048367563E-7</v>
      </c>
      <c r="CV8" s="26">
        <v>2.3900430077940338E-3</v>
      </c>
      <c r="CW8" s="26">
        <v>5.1693134010324772E-3</v>
      </c>
      <c r="CX8" s="26">
        <v>1.2911358940861905E-6</v>
      </c>
      <c r="CY8" s="26">
        <v>2.3049312528414842E-5</v>
      </c>
      <c r="CZ8" s="26">
        <v>4.2930810253395468E-4</v>
      </c>
      <c r="DA8" s="26">
        <v>1.6026537853735805E-5</v>
      </c>
      <c r="DB8" s="26">
        <v>2.4001093623154393E-6</v>
      </c>
      <c r="DC8" s="6">
        <v>1.0904023601763329</v>
      </c>
      <c r="DD8" s="6">
        <v>0.85616069133882444</v>
      </c>
    </row>
    <row r="9" spans="1:108" ht="12.75" customHeight="1">
      <c r="A9" s="253">
        <v>61</v>
      </c>
      <c r="B9" s="82" t="s">
        <v>223</v>
      </c>
      <c r="C9" s="1">
        <v>0</v>
      </c>
      <c r="D9" s="1">
        <v>0</v>
      </c>
      <c r="E9" s="1">
        <v>0</v>
      </c>
      <c r="F9" s="1">
        <v>0</v>
      </c>
      <c r="G9" s="1">
        <v>0</v>
      </c>
      <c r="H9" s="1">
        <v>1</v>
      </c>
      <c r="I9" s="1">
        <v>0</v>
      </c>
      <c r="J9" s="1">
        <v>0</v>
      </c>
      <c r="K9" s="1">
        <v>0</v>
      </c>
      <c r="L9" s="1">
        <v>0</v>
      </c>
      <c r="M9" s="1">
        <v>0</v>
      </c>
      <c r="N9" s="1">
        <v>0</v>
      </c>
      <c r="O9" s="1">
        <v>0</v>
      </c>
      <c r="P9" s="1">
        <v>0</v>
      </c>
      <c r="Q9" s="1">
        <v>0</v>
      </c>
      <c r="R9" s="1">
        <v>0</v>
      </c>
      <c r="S9" s="1">
        <v>0</v>
      </c>
      <c r="T9" s="1">
        <v>0</v>
      </c>
      <c r="U9" s="1">
        <v>0</v>
      </c>
      <c r="V9" s="1">
        <v>0</v>
      </c>
      <c r="W9" s="1">
        <v>0</v>
      </c>
      <c r="X9" s="1">
        <v>0</v>
      </c>
      <c r="Y9" s="1">
        <v>0</v>
      </c>
      <c r="Z9" s="1">
        <v>0</v>
      </c>
      <c r="AA9" s="1">
        <v>0</v>
      </c>
      <c r="AB9" s="1">
        <v>0</v>
      </c>
      <c r="AC9" s="1">
        <v>0</v>
      </c>
      <c r="AD9" s="1">
        <v>0</v>
      </c>
      <c r="AE9" s="1">
        <v>0</v>
      </c>
      <c r="AF9" s="1">
        <v>0</v>
      </c>
      <c r="AG9" s="1">
        <v>0</v>
      </c>
      <c r="AH9" s="1">
        <v>0</v>
      </c>
      <c r="AI9" s="1">
        <v>0</v>
      </c>
      <c r="AJ9" s="1">
        <v>0</v>
      </c>
      <c r="AK9" s="1">
        <v>0</v>
      </c>
      <c r="AL9" s="1">
        <v>0</v>
      </c>
      <c r="AM9" s="1">
        <v>0</v>
      </c>
      <c r="AN9" s="1">
        <v>0</v>
      </c>
      <c r="AO9" s="1">
        <v>0</v>
      </c>
      <c r="AP9" s="1">
        <v>0</v>
      </c>
      <c r="AQ9" s="1">
        <v>0</v>
      </c>
      <c r="AR9" s="1">
        <v>0</v>
      </c>
      <c r="AS9" s="1">
        <v>0</v>
      </c>
      <c r="AT9" s="1">
        <v>0</v>
      </c>
      <c r="AU9" s="1">
        <v>0</v>
      </c>
      <c r="AV9" s="1">
        <v>0</v>
      </c>
      <c r="AW9" s="1">
        <v>0</v>
      </c>
      <c r="AX9" s="1">
        <v>0</v>
      </c>
      <c r="AY9" s="1">
        <v>0</v>
      </c>
      <c r="AZ9" s="1">
        <v>0</v>
      </c>
      <c r="BA9" s="1">
        <v>0</v>
      </c>
      <c r="BB9" s="1">
        <v>0</v>
      </c>
      <c r="BC9" s="1">
        <v>0</v>
      </c>
      <c r="BD9" s="1">
        <v>0</v>
      </c>
      <c r="BE9" s="1">
        <v>0</v>
      </c>
      <c r="BF9" s="1">
        <v>0</v>
      </c>
      <c r="BG9" s="1">
        <v>0</v>
      </c>
      <c r="BH9" s="1">
        <v>0</v>
      </c>
      <c r="BI9" s="1">
        <v>0</v>
      </c>
      <c r="BJ9" s="1">
        <v>0</v>
      </c>
      <c r="BK9" s="1">
        <v>0</v>
      </c>
      <c r="BL9" s="1">
        <v>0</v>
      </c>
      <c r="BM9" s="1">
        <v>0</v>
      </c>
      <c r="BN9" s="1">
        <v>0</v>
      </c>
      <c r="BO9" s="1">
        <v>0</v>
      </c>
      <c r="BP9" s="1">
        <v>0</v>
      </c>
      <c r="BQ9" s="1">
        <v>0</v>
      </c>
      <c r="BR9" s="1">
        <v>0</v>
      </c>
      <c r="BS9" s="1">
        <v>0</v>
      </c>
      <c r="BT9" s="1">
        <v>0</v>
      </c>
      <c r="BU9" s="1">
        <v>0</v>
      </c>
      <c r="BV9" s="1">
        <v>0</v>
      </c>
      <c r="BW9" s="1">
        <v>0</v>
      </c>
      <c r="BX9" s="1">
        <v>0</v>
      </c>
      <c r="BY9" s="1">
        <v>0</v>
      </c>
      <c r="BZ9" s="1">
        <v>0</v>
      </c>
      <c r="CA9" s="1">
        <v>0</v>
      </c>
      <c r="CB9" s="1">
        <v>0</v>
      </c>
      <c r="CC9" s="1">
        <v>0</v>
      </c>
      <c r="CD9" s="1">
        <v>0</v>
      </c>
      <c r="CE9" s="1">
        <v>0</v>
      </c>
      <c r="CF9" s="1">
        <v>0</v>
      </c>
      <c r="CG9" s="1">
        <v>0</v>
      </c>
      <c r="CH9" s="1">
        <v>0</v>
      </c>
      <c r="CI9" s="1">
        <v>0</v>
      </c>
      <c r="CJ9" s="1">
        <v>0</v>
      </c>
      <c r="CK9" s="1">
        <v>0</v>
      </c>
      <c r="CL9" s="1">
        <v>0</v>
      </c>
      <c r="CM9" s="1">
        <v>0</v>
      </c>
      <c r="CN9" s="1">
        <v>0</v>
      </c>
      <c r="CO9" s="1">
        <v>0</v>
      </c>
      <c r="CP9" s="1">
        <v>0</v>
      </c>
      <c r="CQ9" s="1">
        <v>0</v>
      </c>
      <c r="CR9" s="1">
        <v>0</v>
      </c>
      <c r="CS9" s="1">
        <v>0</v>
      </c>
      <c r="CT9" s="1">
        <v>0</v>
      </c>
      <c r="CU9" s="1">
        <v>0</v>
      </c>
      <c r="CV9" s="1">
        <v>0</v>
      </c>
      <c r="CW9" s="1">
        <v>0</v>
      </c>
      <c r="CX9" s="1">
        <v>0</v>
      </c>
      <c r="CY9" s="1">
        <v>0</v>
      </c>
      <c r="CZ9" s="1">
        <v>0</v>
      </c>
      <c r="DA9" s="1">
        <v>0</v>
      </c>
      <c r="DB9" s="1">
        <v>0</v>
      </c>
      <c r="DC9" s="3">
        <v>1</v>
      </c>
      <c r="DD9" s="3">
        <v>0.7851786850501421</v>
      </c>
    </row>
    <row r="10" spans="1:108" ht="12.75" customHeight="1">
      <c r="A10" s="253">
        <v>62</v>
      </c>
      <c r="B10" s="82" t="s">
        <v>328</v>
      </c>
      <c r="C10" s="1">
        <v>2.5059267778757123E-6</v>
      </c>
      <c r="D10" s="1">
        <v>1.5333805880987536E-6</v>
      </c>
      <c r="E10" s="1">
        <v>1.3721128492347684E-6</v>
      </c>
      <c r="F10" s="1">
        <v>1.6740655723582696E-6</v>
      </c>
      <c r="G10" s="1">
        <v>3.9954395464674732E-6</v>
      </c>
      <c r="H10" s="1">
        <v>0</v>
      </c>
      <c r="I10" s="1">
        <v>1.0000531375898236</v>
      </c>
      <c r="J10" s="1">
        <v>1.2339602773505907E-6</v>
      </c>
      <c r="K10" s="1">
        <v>2.0632663509406207E-6</v>
      </c>
      <c r="L10" s="1">
        <v>3.5831116635723932E-6</v>
      </c>
      <c r="M10" s="1">
        <v>0</v>
      </c>
      <c r="N10" s="1">
        <v>5.9639539312920411E-7</v>
      </c>
      <c r="O10" s="1">
        <v>1.1656265429650283E-6</v>
      </c>
      <c r="P10" s="1">
        <v>1.1006881933950256E-6</v>
      </c>
      <c r="Q10" s="1">
        <v>2.3724054511186484E-5</v>
      </c>
      <c r="R10" s="1">
        <v>1.9305119869760394E-5</v>
      </c>
      <c r="S10" s="1">
        <v>1.6043019396458706E-6</v>
      </c>
      <c r="T10" s="1">
        <v>3.8463319918629371E-7</v>
      </c>
      <c r="U10" s="1">
        <v>5.4845038435657368E-5</v>
      </c>
      <c r="V10" s="1">
        <v>2.3319797112986997E-4</v>
      </c>
      <c r="W10" s="1">
        <v>-2.2384483318063924E-6</v>
      </c>
      <c r="X10" s="1">
        <v>4.0834136760035997E-6</v>
      </c>
      <c r="Y10" s="1">
        <v>1.4075794015997476E-6</v>
      </c>
      <c r="Z10" s="1">
        <v>1.848555282014888E-6</v>
      </c>
      <c r="AA10" s="1">
        <v>4.1319276541127951E-6</v>
      </c>
      <c r="AB10" s="1">
        <v>2.517245340624401E-5</v>
      </c>
      <c r="AC10" s="1">
        <v>-1.2982079141049874E-5</v>
      </c>
      <c r="AD10" s="1">
        <v>2.8829077649411713E-5</v>
      </c>
      <c r="AE10" s="1">
        <v>3.8949197293831101E-6</v>
      </c>
      <c r="AF10" s="1">
        <v>1.255667758318181E-5</v>
      </c>
      <c r="AG10" s="1">
        <v>1.1768062305169364E-6</v>
      </c>
      <c r="AH10" s="1">
        <v>4.9563699137107923E-4</v>
      </c>
      <c r="AI10" s="1">
        <v>1.0185757083401553E-3</v>
      </c>
      <c r="AJ10" s="1">
        <v>4.8739494588209757E-4</v>
      </c>
      <c r="AK10" s="1">
        <v>7.0596655998410524E-4</v>
      </c>
      <c r="AL10" s="1">
        <v>1.806846044100439E-3</v>
      </c>
      <c r="AM10" s="1">
        <v>3.3733559041149912E-4</v>
      </c>
      <c r="AN10" s="1">
        <v>8.337620418653579E-4</v>
      </c>
      <c r="AO10" s="1">
        <v>5.8259264196292085E-3</v>
      </c>
      <c r="AP10" s="1">
        <v>4.9634671536027736E-4</v>
      </c>
      <c r="AQ10" s="1">
        <v>2.8850118334170291E-4</v>
      </c>
      <c r="AR10" s="1">
        <v>2.7055722097713887E-4</v>
      </c>
      <c r="AS10" s="1">
        <v>8.4669082843629118E-5</v>
      </c>
      <c r="AT10" s="1">
        <v>7.9605117913892999E-5</v>
      </c>
      <c r="AU10" s="1">
        <v>1.5272698427972936E-5</v>
      </c>
      <c r="AV10" s="1">
        <v>3.257627714175021E-5</v>
      </c>
      <c r="AW10" s="1">
        <v>4.7535018967700089E-5</v>
      </c>
      <c r="AX10" s="1">
        <v>7.5034032009307504E-5</v>
      </c>
      <c r="AY10" s="1">
        <v>5.506742206792482E-5</v>
      </c>
      <c r="AZ10" s="1">
        <v>1.459629772414424E-5</v>
      </c>
      <c r="BA10" s="1">
        <v>5.842181416179987E-5</v>
      </c>
      <c r="BB10" s="1">
        <v>4.1135633466411892E-5</v>
      </c>
      <c r="BC10" s="1">
        <v>7.4462843564173515E-6</v>
      </c>
      <c r="BD10" s="1">
        <v>6.5297545807936833E-5</v>
      </c>
      <c r="BE10" s="1">
        <v>2.551504716425122E-4</v>
      </c>
      <c r="BF10" s="1">
        <v>4.6164968123586473E-5</v>
      </c>
      <c r="BG10" s="1">
        <v>3.3981771940648046E-5</v>
      </c>
      <c r="BH10" s="1">
        <v>2.8546627480573068E-7</v>
      </c>
      <c r="BI10" s="1">
        <v>9.3026907366185998E-5</v>
      </c>
      <c r="BJ10" s="1">
        <v>7.2277437412141582E-5</v>
      </c>
      <c r="BK10" s="1">
        <v>2.4267258801797986E-4</v>
      </c>
      <c r="BL10" s="1">
        <v>2.2990094048071306E-4</v>
      </c>
      <c r="BM10" s="1">
        <v>9.9674810858787257E-7</v>
      </c>
      <c r="BN10" s="1">
        <v>1.2721733547362611E-6</v>
      </c>
      <c r="BO10" s="1">
        <v>4.1915514329641833E-6</v>
      </c>
      <c r="BP10" s="1">
        <v>1.2175939198363077E-6</v>
      </c>
      <c r="BQ10" s="1">
        <v>4.2361696856571254E-7</v>
      </c>
      <c r="BR10" s="1">
        <v>2.7374982567334432E-7</v>
      </c>
      <c r="BS10" s="1">
        <v>3.4604152835643377E-7</v>
      </c>
      <c r="BT10" s="1">
        <v>6.6179195143933268E-7</v>
      </c>
      <c r="BU10" s="1">
        <v>6.2016483378302608E-7</v>
      </c>
      <c r="BV10" s="1">
        <v>9.476275520139224E-7</v>
      </c>
      <c r="BW10" s="1">
        <v>1.2757344355903531E-7</v>
      </c>
      <c r="BX10" s="1">
        <v>5.4459845599766698E-8</v>
      </c>
      <c r="BY10" s="1">
        <v>2.5112357366719523E-6</v>
      </c>
      <c r="BZ10" s="1">
        <v>-6.7459953023532932E-7</v>
      </c>
      <c r="CA10" s="1">
        <v>2.7567319973707901E-7</v>
      </c>
      <c r="CB10" s="1">
        <v>9.4138384966955653E-7</v>
      </c>
      <c r="CC10" s="1">
        <v>1.1874341962889899E-6</v>
      </c>
      <c r="CD10" s="1">
        <v>1.1292835807747538E-7</v>
      </c>
      <c r="CE10" s="1">
        <v>4.1444858719726907E-7</v>
      </c>
      <c r="CF10" s="1">
        <v>1.1385050749250101E-6</v>
      </c>
      <c r="CG10" s="1">
        <v>1.9918156722810937E-7</v>
      </c>
      <c r="CH10" s="1">
        <v>6.9793393293000657E-7</v>
      </c>
      <c r="CI10" s="1">
        <v>1.0582259518655452E-6</v>
      </c>
      <c r="CJ10" s="1">
        <v>9.7140179055098314E-7</v>
      </c>
      <c r="CK10" s="1">
        <v>7.8014223372471043E-7</v>
      </c>
      <c r="CL10" s="1">
        <v>8.0814834139910325E-7</v>
      </c>
      <c r="CM10" s="1">
        <v>6.0011704904632708E-7</v>
      </c>
      <c r="CN10" s="1">
        <v>1.3492913269796589E-6</v>
      </c>
      <c r="CO10" s="1">
        <v>8.3466135311566428E-7</v>
      </c>
      <c r="CP10" s="1">
        <v>6.0621792657170323E-7</v>
      </c>
      <c r="CQ10" s="1">
        <v>4.9744366961454274E-7</v>
      </c>
      <c r="CR10" s="1">
        <v>5.2861390449303971E-7</v>
      </c>
      <c r="CS10" s="1">
        <v>3.7390855381167036E-7</v>
      </c>
      <c r="CT10" s="1">
        <v>5.138655335060827E-6</v>
      </c>
      <c r="CU10" s="1">
        <v>2.2383740490021926E-7</v>
      </c>
      <c r="CV10" s="1">
        <v>2.7456942561004476E-7</v>
      </c>
      <c r="CW10" s="1">
        <v>5.9040756429165897E-7</v>
      </c>
      <c r="CX10" s="1">
        <v>7.915967123671403E-7</v>
      </c>
      <c r="CY10" s="1">
        <v>1.1456784994386417E-6</v>
      </c>
      <c r="CZ10" s="1">
        <v>1.2073925917234561E-6</v>
      </c>
      <c r="DA10" s="1">
        <v>2.6529482377097653E-6</v>
      </c>
      <c r="DB10" s="1">
        <v>1.1394734514451191E-5</v>
      </c>
      <c r="DC10" s="3">
        <v>1.0146416359733383</v>
      </c>
      <c r="DD10" s="3">
        <v>0.79667498553067073</v>
      </c>
    </row>
    <row r="11" spans="1:108" ht="12.75" customHeight="1">
      <c r="A11" s="253">
        <v>111</v>
      </c>
      <c r="B11" s="82" t="s">
        <v>224</v>
      </c>
      <c r="C11" s="1">
        <v>4.2360067880563328E-4</v>
      </c>
      <c r="D11" s="1">
        <v>1.8983763152424216E-2</v>
      </c>
      <c r="E11" s="1">
        <v>1.0468841043971713E-3</v>
      </c>
      <c r="F11" s="1">
        <v>6.8645346619661774E-3</v>
      </c>
      <c r="G11" s="1">
        <v>2.180076652816744E-2</v>
      </c>
      <c r="H11" s="1">
        <v>0</v>
      </c>
      <c r="I11" s="1">
        <v>9.8633251953082803E-6</v>
      </c>
      <c r="J11" s="1">
        <v>1.0440407312638644</v>
      </c>
      <c r="K11" s="1">
        <v>1.329793957706849E-2</v>
      </c>
      <c r="L11" s="1">
        <v>8.7562262931452237E-2</v>
      </c>
      <c r="M11" s="1">
        <v>0</v>
      </c>
      <c r="N11" s="1">
        <v>5.3150250784864377E-4</v>
      </c>
      <c r="O11" s="1">
        <v>6.7632337654090186E-5</v>
      </c>
      <c r="P11" s="1">
        <v>1.561137353116065E-3</v>
      </c>
      <c r="Q11" s="1">
        <v>2.8576722594553863E-5</v>
      </c>
      <c r="R11" s="1">
        <v>1.0827427046671855E-3</v>
      </c>
      <c r="S11" s="1">
        <v>7.432500757801324E-5</v>
      </c>
      <c r="T11" s="1">
        <v>3.2071653296022916E-5</v>
      </c>
      <c r="U11" s="1">
        <v>7.2499843527175991E-5</v>
      </c>
      <c r="V11" s="1">
        <v>9.1294036572858752E-5</v>
      </c>
      <c r="W11" s="1">
        <v>2.6422216359595584E-6</v>
      </c>
      <c r="X11" s="1">
        <v>1.7134757128660992E-4</v>
      </c>
      <c r="Y11" s="1">
        <v>7.4832281312264393E-6</v>
      </c>
      <c r="Z11" s="1">
        <v>1.2453505354282795E-5</v>
      </c>
      <c r="AA11" s="1">
        <v>3.2981941724305676E-3</v>
      </c>
      <c r="AB11" s="1">
        <v>9.5352679996980644E-4</v>
      </c>
      <c r="AC11" s="1">
        <v>1.7039391777065005E-6</v>
      </c>
      <c r="AD11" s="1">
        <v>7.8970712715398302E-7</v>
      </c>
      <c r="AE11" s="1">
        <v>9.1228002885479942E-6</v>
      </c>
      <c r="AF11" s="1">
        <v>8.7168940615598404E-6</v>
      </c>
      <c r="AG11" s="1">
        <v>3.0001126123676159E-2</v>
      </c>
      <c r="AH11" s="1">
        <v>8.2265741299524324E-6</v>
      </c>
      <c r="AI11" s="1">
        <v>6.6953983765354471E-6</v>
      </c>
      <c r="AJ11" s="1">
        <v>2.9279151310889075E-4</v>
      </c>
      <c r="AK11" s="1">
        <v>5.8579774721630683E-4</v>
      </c>
      <c r="AL11" s="1">
        <v>3.1267214305554661E-6</v>
      </c>
      <c r="AM11" s="1">
        <v>7.9543200007480444E-6</v>
      </c>
      <c r="AN11" s="1">
        <v>2.4588853643622605E-6</v>
      </c>
      <c r="AO11" s="1">
        <v>8.4335054882975699E-7</v>
      </c>
      <c r="AP11" s="1">
        <v>3.7754997701443004E-6</v>
      </c>
      <c r="AQ11" s="1">
        <v>6.1909296609479678E-6</v>
      </c>
      <c r="AR11" s="1">
        <v>3.5605524657890935E-6</v>
      </c>
      <c r="AS11" s="1">
        <v>6.7457649636281638E-6</v>
      </c>
      <c r="AT11" s="1">
        <v>4.1133484430729775E-6</v>
      </c>
      <c r="AU11" s="1">
        <v>5.039326533416125E-6</v>
      </c>
      <c r="AV11" s="1">
        <v>8.5401955195521998E-6</v>
      </c>
      <c r="AW11" s="1">
        <v>1.5339841050155586E-5</v>
      </c>
      <c r="AX11" s="1">
        <v>5.8989627149124635E-6</v>
      </c>
      <c r="AY11" s="1">
        <v>6.5754140466057125E-6</v>
      </c>
      <c r="AZ11" s="1">
        <v>4.6583734570207683E-6</v>
      </c>
      <c r="BA11" s="1">
        <v>3.2280457619379544E-6</v>
      </c>
      <c r="BB11" s="1">
        <v>3.5545485966273165E-6</v>
      </c>
      <c r="BC11" s="1">
        <v>4.191636549028679E-6</v>
      </c>
      <c r="BD11" s="1">
        <v>3.1197762330732767E-6</v>
      </c>
      <c r="BE11" s="1">
        <v>6.9561175717829529E-6</v>
      </c>
      <c r="BF11" s="1">
        <v>2.9184037741950905E-6</v>
      </c>
      <c r="BG11" s="1">
        <v>1.1543664637621435E-3</v>
      </c>
      <c r="BH11" s="1">
        <v>2.6794050516927526E-6</v>
      </c>
      <c r="BI11" s="1">
        <v>1.5916871029811447E-5</v>
      </c>
      <c r="BJ11" s="1">
        <v>1.1586167487838376E-5</v>
      </c>
      <c r="BK11" s="1">
        <v>1.0224594982954912E-5</v>
      </c>
      <c r="BL11" s="1">
        <v>7.4328725531323958E-6</v>
      </c>
      <c r="BM11" s="1">
        <v>2.6702034344150976E-6</v>
      </c>
      <c r="BN11" s="1">
        <v>3.7691678258687338E-6</v>
      </c>
      <c r="BO11" s="1">
        <v>8.0882699572529167E-6</v>
      </c>
      <c r="BP11" s="1">
        <v>4.594496454055921E-6</v>
      </c>
      <c r="BQ11" s="1">
        <v>5.6020160755213283E-6</v>
      </c>
      <c r="BR11" s="1">
        <v>3.7703734167662261E-6</v>
      </c>
      <c r="BS11" s="1">
        <v>3.2888754096777793E-6</v>
      </c>
      <c r="BT11" s="1">
        <v>2.0768550215314011E-6</v>
      </c>
      <c r="BU11" s="1">
        <v>8.2735138093753835E-7</v>
      </c>
      <c r="BV11" s="1">
        <v>1.8593456638216338E-5</v>
      </c>
      <c r="BW11" s="1">
        <v>4.525267159808297E-6</v>
      </c>
      <c r="BX11" s="1">
        <v>8.952288269915178E-6</v>
      </c>
      <c r="BY11" s="1">
        <v>5.6954572786106813E-6</v>
      </c>
      <c r="BZ11" s="1">
        <v>1.601566385082829E-5</v>
      </c>
      <c r="CA11" s="1">
        <v>4.8583678285579437E-6</v>
      </c>
      <c r="CB11" s="1">
        <v>5.7407946655261106E-6</v>
      </c>
      <c r="CC11" s="1">
        <v>2.5344554692647474E-4</v>
      </c>
      <c r="CD11" s="1">
        <v>1.8846611726809886E-6</v>
      </c>
      <c r="CE11" s="1">
        <v>1.6044118089840062E-5</v>
      </c>
      <c r="CF11" s="1">
        <v>9.8831990771801423E-6</v>
      </c>
      <c r="CG11" s="1">
        <v>1.4447941122124573E-5</v>
      </c>
      <c r="CH11" s="1">
        <v>1.7635079664146651E-5</v>
      </c>
      <c r="CI11" s="1">
        <v>3.2935229889391725E-5</v>
      </c>
      <c r="CJ11" s="1">
        <v>9.9661397706336512E-5</v>
      </c>
      <c r="CK11" s="1">
        <v>2.1297744267435741E-3</v>
      </c>
      <c r="CL11" s="1">
        <v>1.4156995049192651E-4</v>
      </c>
      <c r="CM11" s="1">
        <v>1.6338258213430615E-3</v>
      </c>
      <c r="CN11" s="1">
        <v>8.3323025805023891E-6</v>
      </c>
      <c r="CO11" s="1">
        <v>2.9513432032708693E-3</v>
      </c>
      <c r="CP11" s="1">
        <v>7.1689793342349026E-3</v>
      </c>
      <c r="CQ11" s="1">
        <v>4.6360154682309582E-4</v>
      </c>
      <c r="CR11" s="1">
        <v>5.6707821313009564E-6</v>
      </c>
      <c r="CS11" s="1">
        <v>1.3255249712210768E-5</v>
      </c>
      <c r="CT11" s="1">
        <v>3.4288868823944446E-6</v>
      </c>
      <c r="CU11" s="1">
        <v>6.5044811033098301E-6</v>
      </c>
      <c r="CV11" s="1">
        <v>1.6261387150147643E-2</v>
      </c>
      <c r="CW11" s="1">
        <v>5.5059440582678774E-2</v>
      </c>
      <c r="CX11" s="1">
        <v>1.0642611494573001E-5</v>
      </c>
      <c r="CY11" s="1">
        <v>4.5120343226729483E-5</v>
      </c>
      <c r="CZ11" s="1">
        <v>3.0209710772691753E-3</v>
      </c>
      <c r="DA11" s="1">
        <v>3.6706054752343891E-5</v>
      </c>
      <c r="DB11" s="1">
        <v>3.440755808247754E-5</v>
      </c>
      <c r="DC11" s="3">
        <v>1.3237837104167753</v>
      </c>
      <c r="DD11" s="3">
        <v>1.0394067530358417</v>
      </c>
    </row>
    <row r="12" spans="1:108" ht="12.75" customHeight="1">
      <c r="A12" s="253">
        <v>112</v>
      </c>
      <c r="B12" s="82" t="s">
        <v>225</v>
      </c>
      <c r="C12" s="1">
        <v>1.7137853462590049E-6</v>
      </c>
      <c r="D12" s="1">
        <v>2.2310430117145501E-5</v>
      </c>
      <c r="E12" s="1">
        <v>1.0750144177536571E-6</v>
      </c>
      <c r="F12" s="1">
        <v>2.7993022351689663E-6</v>
      </c>
      <c r="G12" s="1">
        <v>5.1410389928204685E-4</v>
      </c>
      <c r="H12" s="1">
        <v>0</v>
      </c>
      <c r="I12" s="1">
        <v>3.3554616897523564E-6</v>
      </c>
      <c r="J12" s="1">
        <v>1.8609244834727178E-4</v>
      </c>
      <c r="K12" s="1">
        <v>1.0017802351544356</v>
      </c>
      <c r="L12" s="1">
        <v>2.0193210137077584E-5</v>
      </c>
      <c r="M12" s="1">
        <v>0</v>
      </c>
      <c r="N12" s="1">
        <v>1.321775848309343E-6</v>
      </c>
      <c r="O12" s="1">
        <v>1.191542893913896E-6</v>
      </c>
      <c r="P12" s="1">
        <v>1.9584895254425065E-6</v>
      </c>
      <c r="Q12" s="1">
        <v>1.049147270906368E-6</v>
      </c>
      <c r="R12" s="1">
        <v>1.2211909413183545E-6</v>
      </c>
      <c r="S12" s="1">
        <v>1.5303453899999861E-6</v>
      </c>
      <c r="T12" s="1">
        <v>8.9617030846744717E-7</v>
      </c>
      <c r="U12" s="1">
        <v>4.8184193156645492E-7</v>
      </c>
      <c r="V12" s="1">
        <v>1.0658390880286383E-6</v>
      </c>
      <c r="W12" s="1">
        <v>1.4132940290795652E-7</v>
      </c>
      <c r="X12" s="1">
        <v>9.3059255371063483E-7</v>
      </c>
      <c r="Y12" s="1">
        <v>3.810228852367889E-7</v>
      </c>
      <c r="Z12" s="1">
        <v>4.9964948327456383E-6</v>
      </c>
      <c r="AA12" s="1">
        <v>5.0609748264614198E-6</v>
      </c>
      <c r="AB12" s="1">
        <v>3.18877114940206E-6</v>
      </c>
      <c r="AC12" s="1">
        <v>1.0130174034036043E-7</v>
      </c>
      <c r="AD12" s="1">
        <v>2.0749172098268322E-7</v>
      </c>
      <c r="AE12" s="1">
        <v>6.1201221892725108E-7</v>
      </c>
      <c r="AF12" s="1">
        <v>1.3212858815975484E-6</v>
      </c>
      <c r="AG12" s="1">
        <v>8.1517206240232126E-6</v>
      </c>
      <c r="AH12" s="1">
        <v>2.661833837744585E-5</v>
      </c>
      <c r="AI12" s="1">
        <v>1.7456764549953277E-6</v>
      </c>
      <c r="AJ12" s="1">
        <v>6.367175728037487E-7</v>
      </c>
      <c r="AK12" s="1">
        <v>1.3852059111906892E-6</v>
      </c>
      <c r="AL12" s="1">
        <v>8.1340364988277267E-7</v>
      </c>
      <c r="AM12" s="1">
        <v>2.782767756942138E-6</v>
      </c>
      <c r="AN12" s="1">
        <v>1.805785255856289E-6</v>
      </c>
      <c r="AO12" s="1">
        <v>7.2181946896788381E-7</v>
      </c>
      <c r="AP12" s="1">
        <v>2.8092418535673764E-6</v>
      </c>
      <c r="AQ12" s="1">
        <v>9.480707954660493E-7</v>
      </c>
      <c r="AR12" s="1">
        <v>1.6309403176558091E-6</v>
      </c>
      <c r="AS12" s="1">
        <v>1.8168168163193752E-6</v>
      </c>
      <c r="AT12" s="1">
        <v>1.6011912465377853E-6</v>
      </c>
      <c r="AU12" s="1">
        <v>1.0678945403897405E-6</v>
      </c>
      <c r="AV12" s="1">
        <v>4.021042593695876E-7</v>
      </c>
      <c r="AW12" s="1">
        <v>5.2396352277706877E-7</v>
      </c>
      <c r="AX12" s="1">
        <v>9.9954380752541931E-7</v>
      </c>
      <c r="AY12" s="1">
        <v>7.0440200537400142E-7</v>
      </c>
      <c r="AZ12" s="1">
        <v>3.9129481946680919E-7</v>
      </c>
      <c r="BA12" s="1">
        <v>1.7911517909777582E-6</v>
      </c>
      <c r="BB12" s="1">
        <v>6.360423877227757E-7</v>
      </c>
      <c r="BC12" s="1">
        <v>4.9749416068908829E-7</v>
      </c>
      <c r="BD12" s="1">
        <v>3.5569733097014579E-7</v>
      </c>
      <c r="BE12" s="1">
        <v>3.941489129343444E-6</v>
      </c>
      <c r="BF12" s="1">
        <v>1.4967499413856043E-5</v>
      </c>
      <c r="BG12" s="1">
        <v>3.6424685211477496E-6</v>
      </c>
      <c r="BH12" s="1">
        <v>1.0772047753117036E-6</v>
      </c>
      <c r="BI12" s="1">
        <v>3.3775406894528543E-6</v>
      </c>
      <c r="BJ12" s="1">
        <v>3.8111185146924273E-6</v>
      </c>
      <c r="BK12" s="1">
        <v>1.4589171422428963E-6</v>
      </c>
      <c r="BL12" s="1">
        <v>2.1782806606443923E-6</v>
      </c>
      <c r="BM12" s="1">
        <v>7.4331789543327202E-7</v>
      </c>
      <c r="BN12" s="1">
        <v>7.9050455009730808E-7</v>
      </c>
      <c r="BO12" s="1">
        <v>2.2300628728743578E-6</v>
      </c>
      <c r="BP12" s="1">
        <v>3.8524105920204915E-6</v>
      </c>
      <c r="BQ12" s="1">
        <v>8.2472614507261109E-6</v>
      </c>
      <c r="BR12" s="1">
        <v>1.1420626709919846E-6</v>
      </c>
      <c r="BS12" s="1">
        <v>1.7331399458626795E-6</v>
      </c>
      <c r="BT12" s="1">
        <v>4.8729924231191732E-7</v>
      </c>
      <c r="BU12" s="1">
        <v>1.5083197502520129E-7</v>
      </c>
      <c r="BV12" s="1">
        <v>2.2671363469479461E-6</v>
      </c>
      <c r="BW12" s="1">
        <v>2.7353587257095919E-6</v>
      </c>
      <c r="BX12" s="1">
        <v>2.2374043745551805E-6</v>
      </c>
      <c r="BY12" s="1">
        <v>2.9428129246634876E-6</v>
      </c>
      <c r="BZ12" s="1">
        <v>4.8463773485381466E-6</v>
      </c>
      <c r="CA12" s="1">
        <v>1.0932590397479347E-6</v>
      </c>
      <c r="CB12" s="1">
        <v>1.0449786129515186E-6</v>
      </c>
      <c r="CC12" s="1">
        <v>5.8113028288246268E-5</v>
      </c>
      <c r="CD12" s="1">
        <v>5.2179261512498651E-7</v>
      </c>
      <c r="CE12" s="1">
        <v>9.6857447269679944E-7</v>
      </c>
      <c r="CF12" s="1">
        <v>2.2501359983189238E-6</v>
      </c>
      <c r="CG12" s="1">
        <v>7.2797875172443113E-7</v>
      </c>
      <c r="CH12" s="1">
        <v>3.226283441927365E-6</v>
      </c>
      <c r="CI12" s="1">
        <v>1.1832022663999947E-6</v>
      </c>
      <c r="CJ12" s="1">
        <v>2.4295861506423872E-6</v>
      </c>
      <c r="CK12" s="1">
        <v>1.654047828347149E-5</v>
      </c>
      <c r="CL12" s="1">
        <v>1.6017958532462926E-6</v>
      </c>
      <c r="CM12" s="1">
        <v>4.5968624610453011E-5</v>
      </c>
      <c r="CN12" s="1">
        <v>2.8128340611482229E-6</v>
      </c>
      <c r="CO12" s="1">
        <v>7.6426295119003701E-5</v>
      </c>
      <c r="CP12" s="1">
        <v>1.86892906756784E-4</v>
      </c>
      <c r="CQ12" s="1">
        <v>1.4788502817935488E-6</v>
      </c>
      <c r="CR12" s="1">
        <v>1.5942576582796541E-6</v>
      </c>
      <c r="CS12" s="1">
        <v>9.7915099566771701E-7</v>
      </c>
      <c r="CT12" s="1">
        <v>8.226523004625315E-7</v>
      </c>
      <c r="CU12" s="1">
        <v>1.9188156114628482E-6</v>
      </c>
      <c r="CV12" s="1">
        <v>1.6938919954527143E-3</v>
      </c>
      <c r="CW12" s="1">
        <v>5.1963061233484846E-3</v>
      </c>
      <c r="CX12" s="1">
        <v>1.7377626867560291E-6</v>
      </c>
      <c r="CY12" s="1">
        <v>9.2863734141308021E-7</v>
      </c>
      <c r="CZ12" s="1">
        <v>1.6939941315714498E-4</v>
      </c>
      <c r="DA12" s="1">
        <v>1.018676206563773E-6</v>
      </c>
      <c r="DB12" s="1">
        <v>2.1326490780744904E-4</v>
      </c>
      <c r="DC12" s="3">
        <v>1.0103743771080775</v>
      </c>
      <c r="DD12" s="3">
        <v>0.79332442482607679</v>
      </c>
    </row>
    <row r="13" spans="1:108" ht="12.75" customHeight="1">
      <c r="A13" s="254">
        <v>113</v>
      </c>
      <c r="B13" s="255" t="s">
        <v>329</v>
      </c>
      <c r="C13" s="26">
        <v>4.5676540898489815E-3</v>
      </c>
      <c r="D13" s="26">
        <v>0.1650339653008504</v>
      </c>
      <c r="E13" s="26">
        <v>1.1264051838939169E-2</v>
      </c>
      <c r="F13" s="26">
        <v>5.1031900884661993E-3</v>
      </c>
      <c r="G13" s="26">
        <v>3.9018586492658873E-2</v>
      </c>
      <c r="H13" s="26">
        <v>0</v>
      </c>
      <c r="I13" s="26">
        <v>1.1538921933623129E-6</v>
      </c>
      <c r="J13" s="26">
        <v>1.2081407415170949E-2</v>
      </c>
      <c r="K13" s="26">
        <v>1.9631030801915212E-4</v>
      </c>
      <c r="L13" s="26">
        <v>1.0227759537143828</v>
      </c>
      <c r="M13" s="26">
        <v>0</v>
      </c>
      <c r="N13" s="26">
        <v>1.96399321765659E-4</v>
      </c>
      <c r="O13" s="26">
        <v>1.6888043414691193E-5</v>
      </c>
      <c r="P13" s="26">
        <v>1.1593030236694219E-3</v>
      </c>
      <c r="Q13" s="26">
        <v>1.4578525729372086E-5</v>
      </c>
      <c r="R13" s="26">
        <v>1.3508662329483026E-5</v>
      </c>
      <c r="S13" s="26">
        <v>1.6820880477265619E-6</v>
      </c>
      <c r="T13" s="26">
        <v>1.1375064260787257E-6</v>
      </c>
      <c r="U13" s="26">
        <v>2.5241023721833331E-4</v>
      </c>
      <c r="V13" s="26">
        <v>2.9571697704192674E-6</v>
      </c>
      <c r="W13" s="26">
        <v>2.2027378229943192E-7</v>
      </c>
      <c r="X13" s="26">
        <v>3.1453078639533212E-6</v>
      </c>
      <c r="Y13" s="26">
        <v>5.2393484249305157E-7</v>
      </c>
      <c r="Z13" s="26">
        <v>9.2900126429276661E-7</v>
      </c>
      <c r="AA13" s="26">
        <v>5.6649995421343713E-5</v>
      </c>
      <c r="AB13" s="26">
        <v>1.3402284089787083E-5</v>
      </c>
      <c r="AC13" s="26">
        <v>1.1422642777039521E-7</v>
      </c>
      <c r="AD13" s="26">
        <v>-1.2718858750008987E-7</v>
      </c>
      <c r="AE13" s="26">
        <v>8.0765436728150364E-7</v>
      </c>
      <c r="AF13" s="26">
        <v>2.338560646810104E-5</v>
      </c>
      <c r="AG13" s="26">
        <v>3.4100427810607988E-3</v>
      </c>
      <c r="AH13" s="26">
        <v>1.8999072236496474E-6</v>
      </c>
      <c r="AI13" s="26">
        <v>6.2705997595043277E-7</v>
      </c>
      <c r="AJ13" s="26">
        <v>6.3853076410151811E-6</v>
      </c>
      <c r="AK13" s="26">
        <v>7.7781328585290548E-6</v>
      </c>
      <c r="AL13" s="26">
        <v>9.3275901388880164E-8</v>
      </c>
      <c r="AM13" s="26">
        <v>7.6981695233313457E-7</v>
      </c>
      <c r="AN13" s="26">
        <v>7.9713582389368825E-7</v>
      </c>
      <c r="AO13" s="26">
        <v>1.8435664574266827E-7</v>
      </c>
      <c r="AP13" s="26">
        <v>1.3587331071804601E-6</v>
      </c>
      <c r="AQ13" s="26">
        <v>9.2146253964464601E-7</v>
      </c>
      <c r="AR13" s="26">
        <v>6.5047466014751051E-7</v>
      </c>
      <c r="AS13" s="26">
        <v>8.150682270924513E-7</v>
      </c>
      <c r="AT13" s="26">
        <v>6.2717054002534563E-7</v>
      </c>
      <c r="AU13" s="26">
        <v>8.8180873960390644E-7</v>
      </c>
      <c r="AV13" s="26">
        <v>8.8392956546057185E-7</v>
      </c>
      <c r="AW13" s="26">
        <v>1.0581277106751886E-6</v>
      </c>
      <c r="AX13" s="26">
        <v>9.2288925158839531E-7</v>
      </c>
      <c r="AY13" s="26">
        <v>1.1944884145369675E-6</v>
      </c>
      <c r="AZ13" s="26">
        <v>7.4681486745178009E-7</v>
      </c>
      <c r="BA13" s="26">
        <v>8.577610367227824E-7</v>
      </c>
      <c r="BB13" s="26">
        <v>6.5382325065052442E-7</v>
      </c>
      <c r="BC13" s="26">
        <v>6.0899874548416235E-7</v>
      </c>
      <c r="BD13" s="26">
        <v>6.1571083173799397E-7</v>
      </c>
      <c r="BE13" s="26">
        <v>1.4682406046593972E-6</v>
      </c>
      <c r="BF13" s="26">
        <v>5.6002701515773415E-7</v>
      </c>
      <c r="BG13" s="26">
        <v>1.5364281895219773E-4</v>
      </c>
      <c r="BH13" s="26">
        <v>2.7494409279404137E-7</v>
      </c>
      <c r="BI13" s="26">
        <v>8.8704544005510862E-6</v>
      </c>
      <c r="BJ13" s="26">
        <v>2.6363508682540107E-6</v>
      </c>
      <c r="BK13" s="26">
        <v>5.6251200939646087E-5</v>
      </c>
      <c r="BL13" s="26">
        <v>5.5718818746471468E-6</v>
      </c>
      <c r="BM13" s="26">
        <v>6.6563553656893443E-7</v>
      </c>
      <c r="BN13" s="26">
        <v>4.7329052764753448E-7</v>
      </c>
      <c r="BO13" s="26">
        <v>5.7716870678418632E-7</v>
      </c>
      <c r="BP13" s="26">
        <v>4.6186072399999228E-7</v>
      </c>
      <c r="BQ13" s="26">
        <v>2.2045466397033461E-5</v>
      </c>
      <c r="BR13" s="26">
        <v>3.0066154241535746E-7</v>
      </c>
      <c r="BS13" s="26">
        <v>1.87090672123497E-7</v>
      </c>
      <c r="BT13" s="26">
        <v>1.5663200233556126E-7</v>
      </c>
      <c r="BU13" s="26">
        <v>7.2367413327692316E-8</v>
      </c>
      <c r="BV13" s="26">
        <v>1.766990574162767E-6</v>
      </c>
      <c r="BW13" s="26">
        <v>3.6371041085557461E-7</v>
      </c>
      <c r="BX13" s="26">
        <v>1.5695715522483282E-6</v>
      </c>
      <c r="BY13" s="26">
        <v>4.8803458207401883E-7</v>
      </c>
      <c r="BZ13" s="26">
        <v>6.9799742810741068E-7</v>
      </c>
      <c r="CA13" s="26">
        <v>3.5288778415609837E-7</v>
      </c>
      <c r="CB13" s="26">
        <v>4.2305019269353642E-7</v>
      </c>
      <c r="CC13" s="26">
        <v>8.825607738444194E-6</v>
      </c>
      <c r="CD13" s="26">
        <v>2.1144998258630005E-7</v>
      </c>
      <c r="CE13" s="26">
        <v>1.6753467927295245E-6</v>
      </c>
      <c r="CF13" s="26">
        <v>5.3622978226098674E-6</v>
      </c>
      <c r="CG13" s="26">
        <v>1.3211727990814965E-6</v>
      </c>
      <c r="CH13" s="26">
        <v>2.2804519640798992E-6</v>
      </c>
      <c r="CI13" s="26">
        <v>3.7011638043492366E-6</v>
      </c>
      <c r="CJ13" s="26">
        <v>1.9084888945619663E-6</v>
      </c>
      <c r="CK13" s="26">
        <v>2.2298151994254171E-4</v>
      </c>
      <c r="CL13" s="26">
        <v>1.5157104316812348E-3</v>
      </c>
      <c r="CM13" s="26">
        <v>6.9690011693871557E-5</v>
      </c>
      <c r="CN13" s="26">
        <v>5.1583871901185682E-7</v>
      </c>
      <c r="CO13" s="26">
        <v>1.0833773211561161E-4</v>
      </c>
      <c r="CP13" s="26">
        <v>2.4214368487697073E-4</v>
      </c>
      <c r="CQ13" s="26">
        <v>1.2342919257200366E-5</v>
      </c>
      <c r="CR13" s="26">
        <v>7.3333271124807382E-7</v>
      </c>
      <c r="CS13" s="26">
        <v>2.1585560855282811E-6</v>
      </c>
      <c r="CT13" s="26">
        <v>1.0073782775007542E-6</v>
      </c>
      <c r="CU13" s="26">
        <v>4.9877084557461509E-7</v>
      </c>
      <c r="CV13" s="26">
        <v>4.9556231615202086E-4</v>
      </c>
      <c r="CW13" s="26">
        <v>1.4815152083196012E-3</v>
      </c>
      <c r="CX13" s="26">
        <v>1.0825801938264338E-6</v>
      </c>
      <c r="CY13" s="26">
        <v>2.6716933284995901E-4</v>
      </c>
      <c r="CZ13" s="26">
        <v>1.0967924965368303E-4</v>
      </c>
      <c r="DA13" s="26">
        <v>3.8006313243158275E-6</v>
      </c>
      <c r="DB13" s="26">
        <v>1.10874098834518E-6</v>
      </c>
      <c r="DC13" s="6">
        <v>1.2700627664006932</v>
      </c>
      <c r="DD13" s="6">
        <v>0.9972262128536421</v>
      </c>
    </row>
    <row r="14" spans="1:108" ht="12.75" customHeight="1">
      <c r="A14" s="253">
        <v>114</v>
      </c>
      <c r="B14" s="82" t="s">
        <v>227</v>
      </c>
      <c r="C14" s="1">
        <v>0</v>
      </c>
      <c r="D14" s="1">
        <v>0</v>
      </c>
      <c r="E14" s="1">
        <v>0</v>
      </c>
      <c r="F14" s="1">
        <v>0</v>
      </c>
      <c r="G14" s="1">
        <v>0</v>
      </c>
      <c r="H14" s="1">
        <v>0</v>
      </c>
      <c r="I14" s="1">
        <v>0</v>
      </c>
      <c r="J14" s="1">
        <v>0</v>
      </c>
      <c r="K14" s="1">
        <v>0</v>
      </c>
      <c r="L14" s="1">
        <v>0</v>
      </c>
      <c r="M14" s="1">
        <v>1</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0</v>
      </c>
      <c r="DB14" s="1">
        <v>0</v>
      </c>
      <c r="DC14" s="3">
        <v>1</v>
      </c>
      <c r="DD14" s="3">
        <v>0.7851786850501421</v>
      </c>
    </row>
    <row r="15" spans="1:108" ht="12.75" customHeight="1">
      <c r="A15" s="253">
        <v>151</v>
      </c>
      <c r="B15" s="82" t="s">
        <v>228</v>
      </c>
      <c r="C15" s="1">
        <v>3.3274542925745811E-5</v>
      </c>
      <c r="D15" s="1">
        <v>1.3417773009737164E-5</v>
      </c>
      <c r="E15" s="1">
        <v>2.7187989654629357E-5</v>
      </c>
      <c r="F15" s="1">
        <v>1.8502214810645133E-4</v>
      </c>
      <c r="G15" s="1">
        <v>9.1986421188270892E-4</v>
      </c>
      <c r="H15" s="1">
        <v>0</v>
      </c>
      <c r="I15" s="1">
        <v>1.5648367058457729E-5</v>
      </c>
      <c r="J15" s="1">
        <v>5.0058130484133482E-5</v>
      </c>
      <c r="K15" s="1">
        <v>4.8196157071842617E-6</v>
      </c>
      <c r="L15" s="1">
        <v>1.5217581500623985E-5</v>
      </c>
      <c r="M15" s="1">
        <v>0</v>
      </c>
      <c r="N15" s="1">
        <v>1.0246881166819899</v>
      </c>
      <c r="O15" s="1">
        <v>1.8384240116171152E-2</v>
      </c>
      <c r="P15" s="1">
        <v>8.0704445495825998E-5</v>
      </c>
      <c r="Q15" s="1">
        <v>8.9925202559257625E-4</v>
      </c>
      <c r="R15" s="1">
        <v>3.5857510011429048E-4</v>
      </c>
      <c r="S15" s="1">
        <v>2.8523827369545472E-5</v>
      </c>
      <c r="T15" s="1">
        <v>5.5627909765620112E-5</v>
      </c>
      <c r="U15" s="1">
        <v>1.0402002880284936E-4</v>
      </c>
      <c r="V15" s="1">
        <v>7.444765337819336E-6</v>
      </c>
      <c r="W15" s="1">
        <v>2.1764352535823943E-6</v>
      </c>
      <c r="X15" s="1">
        <v>4.5318781189253083E-6</v>
      </c>
      <c r="Y15" s="1">
        <v>4.1287713333250221E-6</v>
      </c>
      <c r="Z15" s="1">
        <v>9.9975189226726951E-4</v>
      </c>
      <c r="AA15" s="1">
        <v>7.3552835458423722E-6</v>
      </c>
      <c r="AB15" s="1">
        <v>8.4041953124422629E-6</v>
      </c>
      <c r="AC15" s="1">
        <v>1.2016577856615714E-6</v>
      </c>
      <c r="AD15" s="1">
        <v>4.6241378874386591E-6</v>
      </c>
      <c r="AE15" s="1">
        <v>6.3384490334884053E-5</v>
      </c>
      <c r="AF15" s="1">
        <v>1.4170429272490313E-3</v>
      </c>
      <c r="AG15" s="1">
        <v>2.9850944972938461E-3</v>
      </c>
      <c r="AH15" s="1">
        <v>5.4237056003329714E-6</v>
      </c>
      <c r="AI15" s="1">
        <v>1.0912095249806574E-5</v>
      </c>
      <c r="AJ15" s="1">
        <v>1.7092154481045918E-5</v>
      </c>
      <c r="AK15" s="1">
        <v>1.2233534542435963E-4</v>
      </c>
      <c r="AL15" s="1">
        <v>4.6583075654559275E-6</v>
      </c>
      <c r="AM15" s="1">
        <v>8.6749687805290599E-6</v>
      </c>
      <c r="AN15" s="1">
        <v>6.9061711702296267E-6</v>
      </c>
      <c r="AO15" s="1">
        <v>4.5333172273310486E-6</v>
      </c>
      <c r="AP15" s="1">
        <v>1.6253770115550264E-4</v>
      </c>
      <c r="AQ15" s="1">
        <v>1.6871280995257707E-5</v>
      </c>
      <c r="AR15" s="1">
        <v>3.1883451443161051E-5</v>
      </c>
      <c r="AS15" s="1">
        <v>2.4866010854279056E-5</v>
      </c>
      <c r="AT15" s="1">
        <v>9.8899504230296896E-5</v>
      </c>
      <c r="AU15" s="1">
        <v>1.724942650331382E-5</v>
      </c>
      <c r="AV15" s="1">
        <v>2.1436108495643402E-4</v>
      </c>
      <c r="AW15" s="1">
        <v>2.4271547284257184E-5</v>
      </c>
      <c r="AX15" s="1">
        <v>1.5677661719774762E-5</v>
      </c>
      <c r="AY15" s="1">
        <v>2.3857368801501926E-4</v>
      </c>
      <c r="AZ15" s="1">
        <v>1.3342960398363866E-5</v>
      </c>
      <c r="BA15" s="1">
        <v>1.1914733076333781E-5</v>
      </c>
      <c r="BB15" s="1">
        <v>6.6806710343244279E-5</v>
      </c>
      <c r="BC15" s="1">
        <v>1.5736290251408564E-5</v>
      </c>
      <c r="BD15" s="1">
        <v>7.0962869317733293E-5</v>
      </c>
      <c r="BE15" s="1">
        <v>3.2863195478155202E-4</v>
      </c>
      <c r="BF15" s="1">
        <v>1.0748158126600582E-5</v>
      </c>
      <c r="BG15" s="1">
        <v>4.6428941634953547E-4</v>
      </c>
      <c r="BH15" s="1">
        <v>2.2637025536690991E-5</v>
      </c>
      <c r="BI15" s="1">
        <v>5.2228051621298228E-5</v>
      </c>
      <c r="BJ15" s="1">
        <v>2.5192672055598508E-4</v>
      </c>
      <c r="BK15" s="1">
        <v>2.1320125346313372E-5</v>
      </c>
      <c r="BL15" s="1">
        <v>1.2777412755370301E-5</v>
      </c>
      <c r="BM15" s="1">
        <v>5.9616883830485383E-6</v>
      </c>
      <c r="BN15" s="1">
        <v>8.1611773218068947E-6</v>
      </c>
      <c r="BO15" s="1">
        <v>2.5447032958574714E-5</v>
      </c>
      <c r="BP15" s="1">
        <v>1.8899719600213797E-5</v>
      </c>
      <c r="BQ15" s="1">
        <v>3.9169637275834029E-5</v>
      </c>
      <c r="BR15" s="1">
        <v>1.2859179719602673E-5</v>
      </c>
      <c r="BS15" s="1">
        <v>6.1320998459983354E-6</v>
      </c>
      <c r="BT15" s="1">
        <v>5.2168799526295548E-6</v>
      </c>
      <c r="BU15" s="1">
        <v>2.6698180685738675E-6</v>
      </c>
      <c r="BV15" s="1">
        <v>4.657456174719978E-5</v>
      </c>
      <c r="BW15" s="1">
        <v>1.292174678289003E-5</v>
      </c>
      <c r="BX15" s="1">
        <v>1.723093543555121E-5</v>
      </c>
      <c r="BY15" s="1">
        <v>2.6494592738747431E-4</v>
      </c>
      <c r="BZ15" s="1">
        <v>1.63991176092952E-5</v>
      </c>
      <c r="CA15" s="1">
        <v>4.5576555583337147E-5</v>
      </c>
      <c r="CB15" s="1">
        <v>4.1432430330597009E-5</v>
      </c>
      <c r="CC15" s="1">
        <v>5.2814707192487851E-5</v>
      </c>
      <c r="CD15" s="1">
        <v>1.0303097887150713E-5</v>
      </c>
      <c r="CE15" s="1">
        <v>1.264912469519514E-5</v>
      </c>
      <c r="CF15" s="1">
        <v>1.7209171514647002E-5</v>
      </c>
      <c r="CG15" s="1">
        <v>4.4186086411648263E-5</v>
      </c>
      <c r="CH15" s="1">
        <v>1.1928381787738377E-5</v>
      </c>
      <c r="CI15" s="1">
        <v>2.6688382297110682E-5</v>
      </c>
      <c r="CJ15" s="1">
        <v>2.1729829093113345E-5</v>
      </c>
      <c r="CK15" s="1">
        <v>6.1784147388357233E-6</v>
      </c>
      <c r="CL15" s="1">
        <v>1.8454889715588082E-5</v>
      </c>
      <c r="CM15" s="1">
        <v>1.8283368897242229E-5</v>
      </c>
      <c r="CN15" s="1">
        <v>2.1938148040104538E-4</v>
      </c>
      <c r="CO15" s="1">
        <v>2.9204455588612599E-5</v>
      </c>
      <c r="CP15" s="1">
        <v>2.4457910440209727E-5</v>
      </c>
      <c r="CQ15" s="1">
        <v>7.0876263828846428E-5</v>
      </c>
      <c r="CR15" s="1">
        <v>2.5027552106763247E-5</v>
      </c>
      <c r="CS15" s="1">
        <v>1.0569362760815137E-5</v>
      </c>
      <c r="CT15" s="1">
        <v>2.7933531425707749E-5</v>
      </c>
      <c r="CU15" s="1">
        <v>4.3945000199490327E-5</v>
      </c>
      <c r="CV15" s="1">
        <v>8.0217108531212047E-5</v>
      </c>
      <c r="CW15" s="1">
        <v>1.3133948271004957E-5</v>
      </c>
      <c r="CX15" s="1">
        <v>3.8769444177212481E-5</v>
      </c>
      <c r="CY15" s="1">
        <v>2.2544335485771751E-4</v>
      </c>
      <c r="CZ15" s="1">
        <v>5.6254226312583603E-5</v>
      </c>
      <c r="DA15" s="1">
        <v>1.4450353658262461E-3</v>
      </c>
      <c r="DB15" s="1">
        <v>2.2354491558050537E-5</v>
      </c>
      <c r="DC15" s="3">
        <v>1.0568803887369875</v>
      </c>
      <c r="DD15" s="3">
        <v>0.82983995388379095</v>
      </c>
    </row>
    <row r="16" spans="1:108" ht="12.75" customHeight="1">
      <c r="A16" s="253">
        <v>152</v>
      </c>
      <c r="B16" s="82" t="s">
        <v>229</v>
      </c>
      <c r="C16" s="1">
        <v>5.7490304387070306E-4</v>
      </c>
      <c r="D16" s="1">
        <v>1.6494621253847601E-4</v>
      </c>
      <c r="E16" s="1">
        <v>4.8542315821738013E-4</v>
      </c>
      <c r="F16" s="1">
        <v>3.1998195825923715E-5</v>
      </c>
      <c r="G16" s="1">
        <v>5.0883601307537014E-4</v>
      </c>
      <c r="H16" s="1">
        <v>0</v>
      </c>
      <c r="I16" s="1">
        <v>3.4311232440857869E-4</v>
      </c>
      <c r="J16" s="1">
        <v>1.9669028341417336E-4</v>
      </c>
      <c r="K16" s="1">
        <v>4.2980044044158015E-5</v>
      </c>
      <c r="L16" s="1">
        <v>1.5589973605166645E-4</v>
      </c>
      <c r="M16" s="1">
        <v>0</v>
      </c>
      <c r="N16" s="1">
        <v>1.3888738737825794E-4</v>
      </c>
      <c r="O16" s="1">
        <v>1.0010019708415676</v>
      </c>
      <c r="P16" s="1">
        <v>1.3662728096541912E-4</v>
      </c>
      <c r="Q16" s="1">
        <v>2.2342152570608206E-4</v>
      </c>
      <c r="R16" s="1">
        <v>2.3907349825032757E-4</v>
      </c>
      <c r="S16" s="1">
        <v>1.2292862675876662E-4</v>
      </c>
      <c r="T16" s="1">
        <v>5.7919201760665364E-5</v>
      </c>
      <c r="U16" s="1">
        <v>4.7507735392313116E-4</v>
      </c>
      <c r="V16" s="1">
        <v>8.7738445234696177E-5</v>
      </c>
      <c r="W16" s="1">
        <v>1.3133747824699986E-5</v>
      </c>
      <c r="X16" s="1">
        <v>5.2563359800555674E-5</v>
      </c>
      <c r="Y16" s="1">
        <v>4.1561692794152982E-5</v>
      </c>
      <c r="Z16" s="1">
        <v>2.2805991040993451E-5</v>
      </c>
      <c r="AA16" s="1">
        <v>1.1910047278144147E-4</v>
      </c>
      <c r="AB16" s="1">
        <v>6.8723794134305569E-5</v>
      </c>
      <c r="AC16" s="1">
        <v>5.1810300572724372E-6</v>
      </c>
      <c r="AD16" s="1">
        <v>2.9569243173763458E-5</v>
      </c>
      <c r="AE16" s="1">
        <v>5.503368806820365E-5</v>
      </c>
      <c r="AF16" s="1">
        <v>2.3922725083637994E-4</v>
      </c>
      <c r="AG16" s="1">
        <v>1.2267569133693473E-4</v>
      </c>
      <c r="AH16" s="1">
        <v>3.2147281802448749E-5</v>
      </c>
      <c r="AI16" s="1">
        <v>8.0732490719908758E-5</v>
      </c>
      <c r="AJ16" s="1">
        <v>4.4771083665389382E-4</v>
      </c>
      <c r="AK16" s="1">
        <v>1.9782267309817765E-4</v>
      </c>
      <c r="AL16" s="1">
        <v>4.6540228214051225E-5</v>
      </c>
      <c r="AM16" s="1">
        <v>1.3534809790050116E-4</v>
      </c>
      <c r="AN16" s="1">
        <v>8.370099520087157E-5</v>
      </c>
      <c r="AO16" s="1">
        <v>2.0634447216726575E-5</v>
      </c>
      <c r="AP16" s="1">
        <v>7.7053077144945741E-5</v>
      </c>
      <c r="AQ16" s="1">
        <v>1.2610897706981901E-4</v>
      </c>
      <c r="AR16" s="1">
        <v>1.0333045201006748E-4</v>
      </c>
      <c r="AS16" s="1">
        <v>1.3291906100375585E-4</v>
      </c>
      <c r="AT16" s="1">
        <v>6.9488240127771463E-5</v>
      </c>
      <c r="AU16" s="1">
        <v>1.0379488935694668E-4</v>
      </c>
      <c r="AV16" s="1">
        <v>3.3894323988627938E-4</v>
      </c>
      <c r="AW16" s="1">
        <v>3.0467591397476693E-4</v>
      </c>
      <c r="AX16" s="1">
        <v>2.189972724996715E-4</v>
      </c>
      <c r="AY16" s="1">
        <v>4.8448505024484002E-4</v>
      </c>
      <c r="AZ16" s="1">
        <v>1.3383173524975623E-4</v>
      </c>
      <c r="BA16" s="1">
        <v>1.0870531732082846E-4</v>
      </c>
      <c r="BB16" s="1">
        <v>5.7108116335951929E-5</v>
      </c>
      <c r="BC16" s="1">
        <v>1.5208882863734397E-4</v>
      </c>
      <c r="BD16" s="1">
        <v>1.379265517888032E-4</v>
      </c>
      <c r="BE16" s="1">
        <v>1.4705516820420243E-4</v>
      </c>
      <c r="BF16" s="1">
        <v>2.991638974041524E-5</v>
      </c>
      <c r="BG16" s="1">
        <v>6.310005375244794E-4</v>
      </c>
      <c r="BH16" s="1">
        <v>1.919553028407663E-4</v>
      </c>
      <c r="BI16" s="1">
        <v>3.432848040834518E-4</v>
      </c>
      <c r="BJ16" s="1">
        <v>1.988980425953732E-4</v>
      </c>
      <c r="BK16" s="1">
        <v>1.5469745418807354E-4</v>
      </c>
      <c r="BL16" s="1">
        <v>1.7711726181536726E-4</v>
      </c>
      <c r="BM16" s="1">
        <v>2.9357122942461249E-5</v>
      </c>
      <c r="BN16" s="1">
        <v>5.3707925397309907E-5</v>
      </c>
      <c r="BO16" s="1">
        <v>1.3330593888078978E-4</v>
      </c>
      <c r="BP16" s="1">
        <v>1.9818081464723284E-4</v>
      </c>
      <c r="BQ16" s="1">
        <v>3.7969628814000822E-4</v>
      </c>
      <c r="BR16" s="1">
        <v>1.5565511054724607E-4</v>
      </c>
      <c r="BS16" s="1">
        <v>3.5897263828429818E-5</v>
      </c>
      <c r="BT16" s="1">
        <v>2.162305202889237E-5</v>
      </c>
      <c r="BU16" s="1">
        <v>1.0935708452060298E-5</v>
      </c>
      <c r="BV16" s="1">
        <v>1.2518927755876544E-4</v>
      </c>
      <c r="BW16" s="1">
        <v>1.2216485254193095E-4</v>
      </c>
      <c r="BX16" s="1">
        <v>1.1596475856456735E-4</v>
      </c>
      <c r="BY16" s="1">
        <v>3.1762880795350404E-4</v>
      </c>
      <c r="BZ16" s="1">
        <v>1.8738884492141647E-4</v>
      </c>
      <c r="CA16" s="1">
        <v>5.5384933123569187E-5</v>
      </c>
      <c r="CB16" s="1">
        <v>1.2566602347654333E-4</v>
      </c>
      <c r="CC16" s="1">
        <v>2.0107051790803083E-4</v>
      </c>
      <c r="CD16" s="1">
        <v>1.6337700326250903E-4</v>
      </c>
      <c r="CE16" s="1">
        <v>6.8221888608069298E-5</v>
      </c>
      <c r="CF16" s="1">
        <v>1.056197242548538E-4</v>
      </c>
      <c r="CG16" s="1">
        <v>1.2158799785106896E-4</v>
      </c>
      <c r="CH16" s="1">
        <v>4.9296273984016447E-5</v>
      </c>
      <c r="CI16" s="1">
        <v>1.4630109403309212E-4</v>
      </c>
      <c r="CJ16" s="1">
        <v>3.1503626543016167E-4</v>
      </c>
      <c r="CK16" s="1">
        <v>2.3741019069513196E-5</v>
      </c>
      <c r="CL16" s="1">
        <v>1.393689362868464E-4</v>
      </c>
      <c r="CM16" s="1">
        <v>2.4113576793579106E-4</v>
      </c>
      <c r="CN16" s="1">
        <v>3.8960616030939848E-4</v>
      </c>
      <c r="CO16" s="1">
        <v>5.4774801412855339E-4</v>
      </c>
      <c r="CP16" s="1">
        <v>2.8486240295625499E-4</v>
      </c>
      <c r="CQ16" s="1">
        <v>2.3408917394028808E-3</v>
      </c>
      <c r="CR16" s="1">
        <v>3.2135315253122059E-4</v>
      </c>
      <c r="CS16" s="1">
        <v>8.0705278981989251E-5</v>
      </c>
      <c r="CT16" s="1">
        <v>1.1336052768128827E-4</v>
      </c>
      <c r="CU16" s="1">
        <v>1.9563265729326935E-4</v>
      </c>
      <c r="CV16" s="1">
        <v>8.911408124443619E-4</v>
      </c>
      <c r="CW16" s="1">
        <v>1.1856249514674421E-4</v>
      </c>
      <c r="CX16" s="1">
        <v>5.6432690296536879E-4</v>
      </c>
      <c r="CY16" s="1">
        <v>3.9217760195751444E-4</v>
      </c>
      <c r="CZ16" s="1">
        <v>6.1958978386815781E-4</v>
      </c>
      <c r="DA16" s="1">
        <v>3.0779995684498143E-4</v>
      </c>
      <c r="DB16" s="1">
        <v>1.4101867159671766E-4</v>
      </c>
      <c r="DC16" s="3">
        <v>1.0221773072390268</v>
      </c>
      <c r="DD16" s="3">
        <v>0.80259183398603418</v>
      </c>
    </row>
    <row r="17" spans="1:108" ht="12.75" customHeight="1">
      <c r="A17" s="253">
        <v>161</v>
      </c>
      <c r="B17" s="82" t="s">
        <v>330</v>
      </c>
      <c r="C17" s="1">
        <v>1.9069144010462538E-5</v>
      </c>
      <c r="D17" s="1">
        <v>3.6125243575067394E-4</v>
      </c>
      <c r="E17" s="1">
        <v>2.6022197587746877E-5</v>
      </c>
      <c r="F17" s="1">
        <v>3.9798415041494389E-4</v>
      </c>
      <c r="G17" s="1">
        <v>1.5177019532972336E-4</v>
      </c>
      <c r="H17" s="1">
        <v>0</v>
      </c>
      <c r="I17" s="1">
        <v>4.5217637133633407E-5</v>
      </c>
      <c r="J17" s="1">
        <v>6.6871696776132876E-5</v>
      </c>
      <c r="K17" s="1">
        <v>4.571610742368771E-5</v>
      </c>
      <c r="L17" s="1">
        <v>2.8774747949283404E-4</v>
      </c>
      <c r="M17" s="1">
        <v>0</v>
      </c>
      <c r="N17" s="1">
        <v>1.3713135662607462E-5</v>
      </c>
      <c r="O17" s="1">
        <v>2.414581752076096E-5</v>
      </c>
      <c r="P17" s="1">
        <v>1.0035487946435535</v>
      </c>
      <c r="Q17" s="1">
        <v>1.1560058862390187E-2</v>
      </c>
      <c r="R17" s="1">
        <v>3.6571150331174991E-5</v>
      </c>
      <c r="S17" s="1">
        <v>3.0371225025288097E-5</v>
      </c>
      <c r="T17" s="1">
        <v>1.1154947440646986E-5</v>
      </c>
      <c r="U17" s="1">
        <v>3.7686581104728862E-5</v>
      </c>
      <c r="V17" s="1">
        <v>4.3683316987576692E-5</v>
      </c>
      <c r="W17" s="1">
        <v>5.3133602848840976E-6</v>
      </c>
      <c r="X17" s="1">
        <v>1.826712878716003E-5</v>
      </c>
      <c r="Y17" s="1">
        <v>1.2513631437560844E-5</v>
      </c>
      <c r="Z17" s="1">
        <v>2.1797839968816227E-5</v>
      </c>
      <c r="AA17" s="1">
        <v>1.0732280784181213E-5</v>
      </c>
      <c r="AB17" s="1">
        <v>2.0756970377802244E-5</v>
      </c>
      <c r="AC17" s="1">
        <v>2.1467969291564827E-6</v>
      </c>
      <c r="AD17" s="1">
        <v>4.6695860465299688E-6</v>
      </c>
      <c r="AE17" s="1">
        <v>2.7667452083091738E-5</v>
      </c>
      <c r="AF17" s="1">
        <v>1.6915985525778613E-5</v>
      </c>
      <c r="AG17" s="1">
        <v>1.7065230513680538E-5</v>
      </c>
      <c r="AH17" s="1">
        <v>1.2144720071624129E-3</v>
      </c>
      <c r="AI17" s="1">
        <v>3.3291576282339764E-5</v>
      </c>
      <c r="AJ17" s="1">
        <v>1.8992549594913175E-3</v>
      </c>
      <c r="AK17" s="1">
        <v>2.8210678257398675E-4</v>
      </c>
      <c r="AL17" s="1">
        <v>1.4578999725257195E-5</v>
      </c>
      <c r="AM17" s="1">
        <v>3.425552832871652E-5</v>
      </c>
      <c r="AN17" s="1">
        <v>1.3079776208830231E-5</v>
      </c>
      <c r="AO17" s="1">
        <v>9.9925518501427787E-6</v>
      </c>
      <c r="AP17" s="1">
        <v>4.68507696599072E-4</v>
      </c>
      <c r="AQ17" s="1">
        <v>7.4329658231985329E-5</v>
      </c>
      <c r="AR17" s="1">
        <v>6.7168790427960611E-5</v>
      </c>
      <c r="AS17" s="1">
        <v>2.4990174202552075E-5</v>
      </c>
      <c r="AT17" s="1">
        <v>2.1353883023550348E-5</v>
      </c>
      <c r="AU17" s="1">
        <v>4.5483283505955994E-5</v>
      </c>
      <c r="AV17" s="1">
        <v>2.845523608841399E-5</v>
      </c>
      <c r="AW17" s="1">
        <v>9.568158092135393E-5</v>
      </c>
      <c r="AX17" s="1">
        <v>3.1878576829577683E-5</v>
      </c>
      <c r="AY17" s="1">
        <v>6.4006399159891443E-5</v>
      </c>
      <c r="AZ17" s="1">
        <v>2.611821022418582E-5</v>
      </c>
      <c r="BA17" s="1">
        <v>9.298965247085168E-5</v>
      </c>
      <c r="BB17" s="1">
        <v>1.9837917415506593E-5</v>
      </c>
      <c r="BC17" s="1">
        <v>1.1575722316427096E-5</v>
      </c>
      <c r="BD17" s="1">
        <v>3.2179876146851709E-5</v>
      </c>
      <c r="BE17" s="1">
        <v>4.0333462702716477E-4</v>
      </c>
      <c r="BF17" s="1">
        <v>5.628437910429205E-6</v>
      </c>
      <c r="BG17" s="1">
        <v>2.0584704358777668E-3</v>
      </c>
      <c r="BH17" s="1">
        <v>9.5170569332181756E-6</v>
      </c>
      <c r="BI17" s="1">
        <v>5.089090300953514E-3</v>
      </c>
      <c r="BJ17" s="1">
        <v>1.2875269657650101E-3</v>
      </c>
      <c r="BK17" s="1">
        <v>1.6212054102512211E-4</v>
      </c>
      <c r="BL17" s="1">
        <v>3.0618085287466691E-4</v>
      </c>
      <c r="BM17" s="1">
        <v>2.503359284004904E-4</v>
      </c>
      <c r="BN17" s="1">
        <v>2.9257556696885101E-5</v>
      </c>
      <c r="BO17" s="1">
        <v>4.934284162152579E-5</v>
      </c>
      <c r="BP17" s="1">
        <v>2.3532622903960404E-5</v>
      </c>
      <c r="BQ17" s="1">
        <v>7.0650408567100585E-5</v>
      </c>
      <c r="BR17" s="1">
        <v>1.882985395901057E-5</v>
      </c>
      <c r="BS17" s="1">
        <v>1.0378889276600779E-5</v>
      </c>
      <c r="BT17" s="1">
        <v>1.5987895813853277E-5</v>
      </c>
      <c r="BU17" s="1">
        <v>1.0961831094042701E-5</v>
      </c>
      <c r="BV17" s="1">
        <v>2.5723023081135301E-5</v>
      </c>
      <c r="BW17" s="1">
        <v>4.7560666795432844E-6</v>
      </c>
      <c r="BX17" s="1">
        <v>1.996515180442293E-5</v>
      </c>
      <c r="BY17" s="1">
        <v>2.9297885329994443E-5</v>
      </c>
      <c r="BZ17" s="1">
        <v>8.9317668643895774E-6</v>
      </c>
      <c r="CA17" s="1">
        <v>7.4939859609574433E-6</v>
      </c>
      <c r="CB17" s="1">
        <v>6.7697645154426748E-5</v>
      </c>
      <c r="CC17" s="1">
        <v>8.579652182288429E-5</v>
      </c>
      <c r="CD17" s="1">
        <v>4.1583036509289977E-6</v>
      </c>
      <c r="CE17" s="1">
        <v>2.1017319011310497E-5</v>
      </c>
      <c r="CF17" s="1">
        <v>3.0167787440453267E-5</v>
      </c>
      <c r="CG17" s="1">
        <v>1.7394952275145172E-5</v>
      </c>
      <c r="CH17" s="1">
        <v>1.8742488770796908E-5</v>
      </c>
      <c r="CI17" s="1">
        <v>1.5543349487088243E-5</v>
      </c>
      <c r="CJ17" s="1">
        <v>1.8043126956827595E-5</v>
      </c>
      <c r="CK17" s="1">
        <v>1.647540277600297E-5</v>
      </c>
      <c r="CL17" s="1">
        <v>2.5004143836904182E-5</v>
      </c>
      <c r="CM17" s="1">
        <v>1.2324850977370006E-5</v>
      </c>
      <c r="CN17" s="1">
        <v>4.4758268294003422E-5</v>
      </c>
      <c r="CO17" s="1">
        <v>3.4965303999996564E-5</v>
      </c>
      <c r="CP17" s="1">
        <v>1.9750864484437779E-5</v>
      </c>
      <c r="CQ17" s="1">
        <v>5.1618885787141694E-5</v>
      </c>
      <c r="CR17" s="1">
        <v>1.2479886164803525E-5</v>
      </c>
      <c r="CS17" s="1">
        <v>1.1367464302035829E-5</v>
      </c>
      <c r="CT17" s="1">
        <v>9.4666769242723008E-6</v>
      </c>
      <c r="CU17" s="1">
        <v>3.4454186492560794E-5</v>
      </c>
      <c r="CV17" s="1">
        <v>4.3558116347000744E-5</v>
      </c>
      <c r="CW17" s="1">
        <v>9.4651497119490171E-5</v>
      </c>
      <c r="CX17" s="1">
        <v>4.1007313619333732E-5</v>
      </c>
      <c r="CY17" s="1">
        <v>7.4169581806106358E-5</v>
      </c>
      <c r="CZ17" s="1">
        <v>7.7024952434333725E-5</v>
      </c>
      <c r="DA17" s="1">
        <v>2.2869356248218372E-5</v>
      </c>
      <c r="DB17" s="1">
        <v>1.1520589340102945E-5</v>
      </c>
      <c r="DC17" s="3">
        <v>1.0322846095878064</v>
      </c>
      <c r="DD17" s="3">
        <v>0.8105278723536532</v>
      </c>
    </row>
    <row r="18" spans="1:108" ht="12.75" customHeight="1">
      <c r="A18" s="254">
        <v>162</v>
      </c>
      <c r="B18" s="255" t="s">
        <v>231</v>
      </c>
      <c r="C18" s="26">
        <v>5.0025352532581851E-5</v>
      </c>
      <c r="D18" s="26">
        <v>4.6449758139119546E-5</v>
      </c>
      <c r="E18" s="26">
        <v>5.0866639283886567E-5</v>
      </c>
      <c r="F18" s="26">
        <v>7.2893777747377807E-5</v>
      </c>
      <c r="G18" s="26">
        <v>1.5966087821313882E-4</v>
      </c>
      <c r="H18" s="26">
        <v>0</v>
      </c>
      <c r="I18" s="26">
        <v>3.8550226826490695E-4</v>
      </c>
      <c r="J18" s="26">
        <v>9.4145381806786613E-5</v>
      </c>
      <c r="K18" s="26">
        <v>6.6922796982663954E-5</v>
      </c>
      <c r="L18" s="26">
        <v>6.06178778308775E-5</v>
      </c>
      <c r="M18" s="26">
        <v>0</v>
      </c>
      <c r="N18" s="26">
        <v>1.7694677137779504E-4</v>
      </c>
      <c r="O18" s="26">
        <v>1.8566099325974228E-4</v>
      </c>
      <c r="P18" s="26">
        <v>6.5977106071712959E-5</v>
      </c>
      <c r="Q18" s="26">
        <v>1.0081847473066259</v>
      </c>
      <c r="R18" s="26">
        <v>2.8617959675420065E-4</v>
      </c>
      <c r="S18" s="26">
        <v>2.1227305279176401E-4</v>
      </c>
      <c r="T18" s="26">
        <v>1.5337578755769568E-4</v>
      </c>
      <c r="U18" s="26">
        <v>2.8250513461436404E-4</v>
      </c>
      <c r="V18" s="26">
        <v>2.7147871674929676E-4</v>
      </c>
      <c r="W18" s="26">
        <v>3.8998156113717685E-5</v>
      </c>
      <c r="X18" s="26">
        <v>1.5914435357629526E-4</v>
      </c>
      <c r="Y18" s="26">
        <v>8.577507817559642E-5</v>
      </c>
      <c r="Z18" s="26">
        <v>7.3640771928619962E-5</v>
      </c>
      <c r="AA18" s="26">
        <v>4.0126608871631614E-4</v>
      </c>
      <c r="AB18" s="26">
        <v>1.2461155380734114E-4</v>
      </c>
      <c r="AC18" s="26">
        <v>1.1536578273292254E-5</v>
      </c>
      <c r="AD18" s="26">
        <v>5.0171451636795153E-5</v>
      </c>
      <c r="AE18" s="26">
        <v>2.4049747274487723E-4</v>
      </c>
      <c r="AF18" s="26">
        <v>3.3940692356953562E-4</v>
      </c>
      <c r="AG18" s="26">
        <v>4.3147912653302438E-5</v>
      </c>
      <c r="AH18" s="26">
        <v>5.2944318985008194E-5</v>
      </c>
      <c r="AI18" s="26">
        <v>1.8085544475164971E-4</v>
      </c>
      <c r="AJ18" s="26">
        <v>1.1158171267778958E-3</v>
      </c>
      <c r="AK18" s="26">
        <v>3.6231943142066623E-4</v>
      </c>
      <c r="AL18" s="26">
        <v>9.5311816326097156E-5</v>
      </c>
      <c r="AM18" s="26">
        <v>3.3127940572272665E-4</v>
      </c>
      <c r="AN18" s="26">
        <v>7.5577930539872911E-5</v>
      </c>
      <c r="AO18" s="26">
        <v>3.5679761158510971E-5</v>
      </c>
      <c r="AP18" s="26">
        <v>1.2121144076974403E-4</v>
      </c>
      <c r="AQ18" s="26">
        <v>1.1845634752245556E-4</v>
      </c>
      <c r="AR18" s="26">
        <v>1.0271017833859449E-4</v>
      </c>
      <c r="AS18" s="26">
        <v>1.5822980189616985E-4</v>
      </c>
      <c r="AT18" s="26">
        <v>1.0151905738389722E-4</v>
      </c>
      <c r="AU18" s="26">
        <v>6.6850465349745891E-5</v>
      </c>
      <c r="AV18" s="26">
        <v>3.0390667691240308E-4</v>
      </c>
      <c r="AW18" s="26">
        <v>3.1840205343886094E-4</v>
      </c>
      <c r="AX18" s="26">
        <v>2.091028150607152E-4</v>
      </c>
      <c r="AY18" s="26">
        <v>3.1084433626220028E-4</v>
      </c>
      <c r="AZ18" s="26">
        <v>2.9412376700122304E-4</v>
      </c>
      <c r="BA18" s="26">
        <v>1.5631759243932956E-4</v>
      </c>
      <c r="BB18" s="26">
        <v>7.3431241399922942E-4</v>
      </c>
      <c r="BC18" s="26">
        <v>3.3866556525534176E-4</v>
      </c>
      <c r="BD18" s="26">
        <v>1.0513269333604885E-4</v>
      </c>
      <c r="BE18" s="26">
        <v>1.7517481324721925E-3</v>
      </c>
      <c r="BF18" s="26">
        <v>4.0003906047744531E-5</v>
      </c>
      <c r="BG18" s="26">
        <v>6.0079116464097613E-4</v>
      </c>
      <c r="BH18" s="26">
        <v>1.0484920704760832E-4</v>
      </c>
      <c r="BI18" s="26">
        <v>2.3117640869737954E-3</v>
      </c>
      <c r="BJ18" s="26">
        <v>5.2439859742142063E-3</v>
      </c>
      <c r="BK18" s="26">
        <v>9.6114693864061905E-5</v>
      </c>
      <c r="BL18" s="26">
        <v>8.64708195504634E-5</v>
      </c>
      <c r="BM18" s="26">
        <v>2.2681703152123924E-4</v>
      </c>
      <c r="BN18" s="26">
        <v>2.4922209457094532E-4</v>
      </c>
      <c r="BO18" s="26">
        <v>8.9752698755512909E-4</v>
      </c>
      <c r="BP18" s="26">
        <v>6.3414000465771469E-4</v>
      </c>
      <c r="BQ18" s="26">
        <v>3.2857452647320183E-4</v>
      </c>
      <c r="BR18" s="26">
        <v>6.2370086503152431E-4</v>
      </c>
      <c r="BS18" s="26">
        <v>1.876396857298118E-4</v>
      </c>
      <c r="BT18" s="26">
        <v>3.4025479720211483E-4</v>
      </c>
      <c r="BU18" s="26">
        <v>1.0595986271336572E-4</v>
      </c>
      <c r="BV18" s="26">
        <v>1.9629829857548391E-4</v>
      </c>
      <c r="BW18" s="26">
        <v>1.1954257227168108E-4</v>
      </c>
      <c r="BX18" s="26">
        <v>1.4160303412423183E-4</v>
      </c>
      <c r="BY18" s="26">
        <v>3.6416216332295576E-4</v>
      </c>
      <c r="BZ18" s="26">
        <v>2.1091180442652625E-4</v>
      </c>
      <c r="CA18" s="26">
        <v>6.4981537115816647E-5</v>
      </c>
      <c r="CB18" s="26">
        <v>6.06418833383257E-4</v>
      </c>
      <c r="CC18" s="26">
        <v>5.7900851826064056E-4</v>
      </c>
      <c r="CD18" s="26">
        <v>8.0599917131549787E-5</v>
      </c>
      <c r="CE18" s="26">
        <v>7.6799476559075229E-4</v>
      </c>
      <c r="CF18" s="26">
        <v>3.4331746792753037E-4</v>
      </c>
      <c r="CG18" s="26">
        <v>8.7477830411678177E-4</v>
      </c>
      <c r="CH18" s="26">
        <v>5.218006622146657E-4</v>
      </c>
      <c r="CI18" s="26">
        <v>4.1486591562330509E-4</v>
      </c>
      <c r="CJ18" s="26">
        <v>2.8563776224906128E-4</v>
      </c>
      <c r="CK18" s="26">
        <v>3.7005401026395243E-4</v>
      </c>
      <c r="CL18" s="26">
        <v>6.4954395850284343E-4</v>
      </c>
      <c r="CM18" s="26">
        <v>4.2480808859557526E-4</v>
      </c>
      <c r="CN18" s="26">
        <v>2.3439142946012252E-4</v>
      </c>
      <c r="CO18" s="26">
        <v>1.8185887464075637E-3</v>
      </c>
      <c r="CP18" s="26">
        <v>7.9822425080019273E-4</v>
      </c>
      <c r="CQ18" s="26">
        <v>3.0653506718380055E-3</v>
      </c>
      <c r="CR18" s="26">
        <v>3.7197520570166363E-4</v>
      </c>
      <c r="CS18" s="26">
        <v>2.4916697701388428E-4</v>
      </c>
      <c r="CT18" s="26">
        <v>9.7548253557779369E-5</v>
      </c>
      <c r="CU18" s="26">
        <v>5.0296480384063615E-4</v>
      </c>
      <c r="CV18" s="26">
        <v>7.4172320542487602E-4</v>
      </c>
      <c r="CW18" s="26">
        <v>6.2271672962045785E-4</v>
      </c>
      <c r="CX18" s="26">
        <v>2.7514450294307874E-4</v>
      </c>
      <c r="CY18" s="26">
        <v>1.3393514343186957E-3</v>
      </c>
      <c r="CZ18" s="26">
        <v>7.9934085812195495E-4</v>
      </c>
      <c r="DA18" s="26">
        <v>5.4647808391988915E-5</v>
      </c>
      <c r="DB18" s="26">
        <v>2.2106618117833114E-4</v>
      </c>
      <c r="DC18" s="6">
        <v>1.0501020884910297</v>
      </c>
      <c r="DD18" s="6">
        <v>0.82451777700979467</v>
      </c>
    </row>
    <row r="19" spans="1:108" ht="12.75" customHeight="1">
      <c r="A19" s="253">
        <v>163</v>
      </c>
      <c r="B19" s="82" t="s">
        <v>232</v>
      </c>
      <c r="C19" s="1">
        <v>1.977473917267862E-4</v>
      </c>
      <c r="D19" s="1">
        <v>1.0535507135074947E-4</v>
      </c>
      <c r="E19" s="1">
        <v>2.7715260623910164E-4</v>
      </c>
      <c r="F19" s="1">
        <v>1.1020934811516945E-4</v>
      </c>
      <c r="G19" s="1">
        <v>1.6499067117567792E-4</v>
      </c>
      <c r="H19" s="1">
        <v>0</v>
      </c>
      <c r="I19" s="1">
        <v>1.0804848955371018E-4</v>
      </c>
      <c r="J19" s="1">
        <v>2.3468998155637982E-4</v>
      </c>
      <c r="K19" s="1">
        <v>1.735938327573392E-4</v>
      </c>
      <c r="L19" s="1">
        <v>1.2488288345261823E-4</v>
      </c>
      <c r="M19" s="1">
        <v>0</v>
      </c>
      <c r="N19" s="1">
        <v>1.9879605719868909E-4</v>
      </c>
      <c r="O19" s="1">
        <v>1.1099232390022389E-3</v>
      </c>
      <c r="P19" s="1">
        <v>5.1467920457286427E-4</v>
      </c>
      <c r="Q19" s="1">
        <v>2.9914552659964836E-3</v>
      </c>
      <c r="R19" s="1">
        <v>1.0717146689935599</v>
      </c>
      <c r="S19" s="1">
        <v>6.8626314333997282E-2</v>
      </c>
      <c r="T19" s="1">
        <v>2.6130050486148009E-2</v>
      </c>
      <c r="U19" s="1">
        <v>1.1694389563000939E-4</v>
      </c>
      <c r="V19" s="1">
        <v>9.6683220907766074E-5</v>
      </c>
      <c r="W19" s="1">
        <v>1.775822844362927E-5</v>
      </c>
      <c r="X19" s="1">
        <v>3.7726808732171852E-5</v>
      </c>
      <c r="Y19" s="1">
        <v>1.239880254723766E-4</v>
      </c>
      <c r="Z19" s="1">
        <v>4.6484670887919416E-3</v>
      </c>
      <c r="AA19" s="1">
        <v>5.8209194710243269E-4</v>
      </c>
      <c r="AB19" s="1">
        <v>1.8697466514849516E-4</v>
      </c>
      <c r="AC19" s="1">
        <v>1.0639137622765095E-5</v>
      </c>
      <c r="AD19" s="1">
        <v>1.5722028658053408E-5</v>
      </c>
      <c r="AE19" s="1">
        <v>8.1621726639616407E-4</v>
      </c>
      <c r="AF19" s="1">
        <v>9.7596111501444688E-4</v>
      </c>
      <c r="AG19" s="1">
        <v>3.3894197170510721E-4</v>
      </c>
      <c r="AH19" s="1">
        <v>6.7083228052078288E-5</v>
      </c>
      <c r="AI19" s="1">
        <v>1.1339007662279151E-4</v>
      </c>
      <c r="AJ19" s="1">
        <v>3.1565293465641193E-3</v>
      </c>
      <c r="AK19" s="1">
        <v>1.1742533035001703E-4</v>
      </c>
      <c r="AL19" s="1">
        <v>2.8269684278612231E-5</v>
      </c>
      <c r="AM19" s="1">
        <v>6.3183888231015914E-5</v>
      </c>
      <c r="AN19" s="1">
        <v>9.6354865967645877E-5</v>
      </c>
      <c r="AO19" s="1">
        <v>2.3298466950459042E-5</v>
      </c>
      <c r="AP19" s="1">
        <v>6.263533174177097E-4</v>
      </c>
      <c r="AQ19" s="1">
        <v>7.9530922327576705E-5</v>
      </c>
      <c r="AR19" s="1">
        <v>1.3667448705393637E-4</v>
      </c>
      <c r="AS19" s="1">
        <v>1.6687898142966068E-4</v>
      </c>
      <c r="AT19" s="1">
        <v>1.0478716964411386E-4</v>
      </c>
      <c r="AU19" s="1">
        <v>2.3370324405253188E-4</v>
      </c>
      <c r="AV19" s="1">
        <v>3.4443298255861361E-4</v>
      </c>
      <c r="AW19" s="1">
        <v>8.7694218633276283E-4</v>
      </c>
      <c r="AX19" s="1">
        <v>4.7488309813333777E-4</v>
      </c>
      <c r="AY19" s="1">
        <v>5.721911249310734E-4</v>
      </c>
      <c r="AZ19" s="1">
        <v>1.7395019268740564E-4</v>
      </c>
      <c r="BA19" s="1">
        <v>2.9749674071089151E-4</v>
      </c>
      <c r="BB19" s="1">
        <v>3.5192018677075569E-4</v>
      </c>
      <c r="BC19" s="1">
        <v>5.7828790724071932E-4</v>
      </c>
      <c r="BD19" s="1">
        <v>9.7946577692550494E-5</v>
      </c>
      <c r="BE19" s="1">
        <v>7.1497781886728875E-5</v>
      </c>
      <c r="BF19" s="1">
        <v>4.7387583946897143E-5</v>
      </c>
      <c r="BG19" s="1">
        <v>2.1464084945531756E-3</v>
      </c>
      <c r="BH19" s="1">
        <v>1.3679053161148755E-4</v>
      </c>
      <c r="BI19" s="1">
        <v>8.8270364934330881E-4</v>
      </c>
      <c r="BJ19" s="1">
        <v>6.2566224108818395E-4</v>
      </c>
      <c r="BK19" s="1">
        <v>1.6939360159675456E-4</v>
      </c>
      <c r="BL19" s="1">
        <v>7.6047787540688085E-5</v>
      </c>
      <c r="BM19" s="1">
        <v>6.069277803847949E-5</v>
      </c>
      <c r="BN19" s="1">
        <v>8.9456108778056351E-5</v>
      </c>
      <c r="BO19" s="1">
        <v>1.9073381767219661E-4</v>
      </c>
      <c r="BP19" s="1">
        <v>2.1217755308549353E-4</v>
      </c>
      <c r="BQ19" s="1">
        <v>1.0978237036567201E-4</v>
      </c>
      <c r="BR19" s="1">
        <v>4.2850961589286979E-4</v>
      </c>
      <c r="BS19" s="1">
        <v>1.2502533613856071E-4</v>
      </c>
      <c r="BT19" s="1">
        <v>8.3010468846765563E-5</v>
      </c>
      <c r="BU19" s="1">
        <v>4.5596911288652912E-5</v>
      </c>
      <c r="BV19" s="1">
        <v>1.2338377936950865E-4</v>
      </c>
      <c r="BW19" s="1">
        <v>1.4692990882849634E-4</v>
      </c>
      <c r="BX19" s="1">
        <v>8.682144953127138E-5</v>
      </c>
      <c r="BY19" s="1">
        <v>1.6543670356754459E-4</v>
      </c>
      <c r="BZ19" s="1">
        <v>1.3223219650830808E-4</v>
      </c>
      <c r="CA19" s="1">
        <v>5.3491627870429909E-4</v>
      </c>
      <c r="CB19" s="1">
        <v>9.8013690847675535E-4</v>
      </c>
      <c r="CC19" s="1">
        <v>4.8216283845801901E-4</v>
      </c>
      <c r="CD19" s="1">
        <v>2.2844337192503528E-4</v>
      </c>
      <c r="CE19" s="1">
        <v>3.6471819676969997E-4</v>
      </c>
      <c r="CF19" s="1">
        <v>1.6564328343290761E-3</v>
      </c>
      <c r="CG19" s="1">
        <v>1.4564272375758808E-3</v>
      </c>
      <c r="CH19" s="1">
        <v>4.6652429204107834E-4</v>
      </c>
      <c r="CI19" s="1">
        <v>1.9831386500888604E-2</v>
      </c>
      <c r="CJ19" s="1">
        <v>2.7211959143762335E-4</v>
      </c>
      <c r="CK19" s="1">
        <v>4.8260215221395086E-4</v>
      </c>
      <c r="CL19" s="1">
        <v>1.0999689237860451E-3</v>
      </c>
      <c r="CM19" s="1">
        <v>1.2702929175466515E-4</v>
      </c>
      <c r="CN19" s="1">
        <v>7.1377352434855363E-4</v>
      </c>
      <c r="CO19" s="1">
        <v>5.6158613349090126E-4</v>
      </c>
      <c r="CP19" s="1">
        <v>3.9096886010470447E-4</v>
      </c>
      <c r="CQ19" s="1">
        <v>1.1067112588719571E-3</v>
      </c>
      <c r="CR19" s="1">
        <v>1.1433245553617484E-4</v>
      </c>
      <c r="CS19" s="1">
        <v>2.0965603687818548E-3</v>
      </c>
      <c r="CT19" s="1">
        <v>1.4121095031882576E-4</v>
      </c>
      <c r="CU19" s="1">
        <v>9.0419835076334441E-4</v>
      </c>
      <c r="CV19" s="1">
        <v>3.5749919206580472E-4</v>
      </c>
      <c r="CW19" s="1">
        <v>1.1622992329359039E-4</v>
      </c>
      <c r="CX19" s="1">
        <v>3.2489296602853702E-4</v>
      </c>
      <c r="CY19" s="1">
        <v>4.9182019978771504E-4</v>
      </c>
      <c r="CZ19" s="1">
        <v>1.8172122404537381E-4</v>
      </c>
      <c r="DA19" s="1">
        <v>2.494887174427424E-2</v>
      </c>
      <c r="DB19" s="1">
        <v>2.7356344692744909E-4</v>
      </c>
      <c r="DC19" s="3">
        <v>1.2563946769485066</v>
      </c>
      <c r="DD19" s="3">
        <v>0.9864943203504265</v>
      </c>
    </row>
    <row r="20" spans="1:108" ht="12.75" customHeight="1">
      <c r="A20" s="253">
        <v>164</v>
      </c>
      <c r="B20" s="82" t="s">
        <v>233</v>
      </c>
      <c r="C20" s="1">
        <v>2.0064791353147484E-3</v>
      </c>
      <c r="D20" s="1">
        <v>5.9259481267181005E-4</v>
      </c>
      <c r="E20" s="1">
        <v>2.0066729569903387E-3</v>
      </c>
      <c r="F20" s="1">
        <v>3.1117897668648446E-4</v>
      </c>
      <c r="G20" s="1">
        <v>2.0624301561671582E-4</v>
      </c>
      <c r="H20" s="1">
        <v>0</v>
      </c>
      <c r="I20" s="1">
        <v>4.8254538185755492E-5</v>
      </c>
      <c r="J20" s="1">
        <v>1.069048399624465E-3</v>
      </c>
      <c r="K20" s="1">
        <v>1.3940331306956412E-3</v>
      </c>
      <c r="L20" s="1">
        <v>5.7419295917340786E-4</v>
      </c>
      <c r="M20" s="1">
        <v>0</v>
      </c>
      <c r="N20" s="1">
        <v>1.2625825233464927E-4</v>
      </c>
      <c r="O20" s="1">
        <v>2.5943070823386565E-4</v>
      </c>
      <c r="P20" s="1">
        <v>1.1492563984033634E-4</v>
      </c>
      <c r="Q20" s="1">
        <v>5.99673182325951E-4</v>
      </c>
      <c r="R20" s="1">
        <v>5.3485223092477489E-5</v>
      </c>
      <c r="S20" s="1">
        <v>1.0000680125719568</v>
      </c>
      <c r="T20" s="1">
        <v>9.8685979191344796E-5</v>
      </c>
      <c r="U20" s="1">
        <v>2.3929996918251219E-4</v>
      </c>
      <c r="V20" s="1">
        <v>4.3975885360679056E-5</v>
      </c>
      <c r="W20" s="1">
        <v>7.6996894154844922E-6</v>
      </c>
      <c r="X20" s="1">
        <v>7.782292719350199E-5</v>
      </c>
      <c r="Y20" s="1">
        <v>1.5808702810147094E-4</v>
      </c>
      <c r="Z20" s="1">
        <v>4.2990875434121921E-4</v>
      </c>
      <c r="AA20" s="1">
        <v>1.135963196455712E-3</v>
      </c>
      <c r="AB20" s="1">
        <v>6.5076568322560856E-4</v>
      </c>
      <c r="AC20" s="1">
        <v>3.5832369576060288E-6</v>
      </c>
      <c r="AD20" s="1">
        <v>8.6521558018312832E-6</v>
      </c>
      <c r="AE20" s="1">
        <v>1.459100949059068E-4</v>
      </c>
      <c r="AF20" s="1">
        <v>1.0946210772370214E-4</v>
      </c>
      <c r="AG20" s="1">
        <v>4.1246694367725277E-4</v>
      </c>
      <c r="AH20" s="1">
        <v>1.8774828656480643E-5</v>
      </c>
      <c r="AI20" s="1">
        <v>6.1680138588376076E-4</v>
      </c>
      <c r="AJ20" s="1">
        <v>1.3517640523193751E-3</v>
      </c>
      <c r="AK20" s="1">
        <v>2.5977972044500099E-4</v>
      </c>
      <c r="AL20" s="1">
        <v>1.1166979393462758E-5</v>
      </c>
      <c r="AM20" s="1">
        <v>2.2610474773502419E-5</v>
      </c>
      <c r="AN20" s="1">
        <v>3.2632137305801347E-5</v>
      </c>
      <c r="AO20" s="1">
        <v>9.2998226708228643E-6</v>
      </c>
      <c r="AP20" s="1">
        <v>3.4348629666932009E-5</v>
      </c>
      <c r="AQ20" s="1">
        <v>2.7979983910361247E-5</v>
      </c>
      <c r="AR20" s="1">
        <v>1.2372891608438175E-4</v>
      </c>
      <c r="AS20" s="1">
        <v>5.4882900608625295E-5</v>
      </c>
      <c r="AT20" s="1">
        <v>3.5201317499927686E-5</v>
      </c>
      <c r="AU20" s="1">
        <v>2.9055728590150857E-4</v>
      </c>
      <c r="AV20" s="1">
        <v>8.080760190903142E-5</v>
      </c>
      <c r="AW20" s="1">
        <v>1.9419241311729885E-4</v>
      </c>
      <c r="AX20" s="1">
        <v>1.625834445491608E-4</v>
      </c>
      <c r="AY20" s="1">
        <v>3.6453587516026997E-4</v>
      </c>
      <c r="AZ20" s="1">
        <v>1.0815133526641142E-4</v>
      </c>
      <c r="BA20" s="1">
        <v>4.5178767863582867E-4</v>
      </c>
      <c r="BB20" s="1">
        <v>7.0631239921761747E-5</v>
      </c>
      <c r="BC20" s="1">
        <v>7.2150617382954512E-5</v>
      </c>
      <c r="BD20" s="1">
        <v>2.5309455641596638E-5</v>
      </c>
      <c r="BE20" s="1">
        <v>3.5070128995003042E-5</v>
      </c>
      <c r="BF20" s="1">
        <v>1.5864712383889803E-5</v>
      </c>
      <c r="BG20" s="1">
        <v>7.4706605547257652E-4</v>
      </c>
      <c r="BH20" s="1">
        <v>8.7715408576273342E-5</v>
      </c>
      <c r="BI20" s="1">
        <v>5.5921099538034379E-5</v>
      </c>
      <c r="BJ20" s="1">
        <v>1.6470511673995737E-4</v>
      </c>
      <c r="BK20" s="1">
        <v>9.4996117117422419E-5</v>
      </c>
      <c r="BL20" s="1">
        <v>4.0902910900135047E-5</v>
      </c>
      <c r="BM20" s="1">
        <v>1.379871551807286E-5</v>
      </c>
      <c r="BN20" s="1">
        <v>1.6794487444948777E-5</v>
      </c>
      <c r="BO20" s="1">
        <v>4.3867714881084016E-5</v>
      </c>
      <c r="BP20" s="1">
        <v>1.0038606396464597E-4</v>
      </c>
      <c r="BQ20" s="1">
        <v>3.9176881824612723E-4</v>
      </c>
      <c r="BR20" s="1">
        <v>1.4677521471499505E-4</v>
      </c>
      <c r="BS20" s="1">
        <v>4.0092004500895338E-5</v>
      </c>
      <c r="BT20" s="1">
        <v>2.4111718361685085E-5</v>
      </c>
      <c r="BU20" s="1">
        <v>1.0109299070723738E-5</v>
      </c>
      <c r="BV20" s="1">
        <v>5.412572499604081E-5</v>
      </c>
      <c r="BW20" s="1">
        <v>5.5835414155227342E-5</v>
      </c>
      <c r="BX20" s="1">
        <v>4.9893979648874959E-5</v>
      </c>
      <c r="BY20" s="1">
        <v>1.1453950935419246E-4</v>
      </c>
      <c r="BZ20" s="1">
        <v>7.0171173484800503E-5</v>
      </c>
      <c r="CA20" s="1">
        <v>1.2625072981789606E-4</v>
      </c>
      <c r="CB20" s="1">
        <v>1.4067700362206445E-4</v>
      </c>
      <c r="CC20" s="1">
        <v>1.5743684630170249E-4</v>
      </c>
      <c r="CD20" s="1">
        <v>8.8232543589669579E-5</v>
      </c>
      <c r="CE20" s="1">
        <v>8.576527733657744E-5</v>
      </c>
      <c r="CF20" s="1">
        <v>8.051166769409343E-5</v>
      </c>
      <c r="CG20" s="1">
        <v>8.6286762715962389E-5</v>
      </c>
      <c r="CH20" s="1">
        <v>5.648631567142343E-5</v>
      </c>
      <c r="CI20" s="1">
        <v>8.2349442141199934E-5</v>
      </c>
      <c r="CJ20" s="1">
        <v>7.0514388882042328E-5</v>
      </c>
      <c r="CK20" s="1">
        <v>7.2652499698052476E-5</v>
      </c>
      <c r="CL20" s="1">
        <v>2.4831947245849067E-4</v>
      </c>
      <c r="CM20" s="1">
        <v>1.0672803486497892E-4</v>
      </c>
      <c r="CN20" s="1">
        <v>2.1159192197780602E-4</v>
      </c>
      <c r="CO20" s="1">
        <v>3.9898986187540024E-4</v>
      </c>
      <c r="CP20" s="1">
        <v>3.3838726063611826E-4</v>
      </c>
      <c r="CQ20" s="1">
        <v>2.0852193609973031E-4</v>
      </c>
      <c r="CR20" s="1">
        <v>3.229199346527184E-5</v>
      </c>
      <c r="CS20" s="1">
        <v>7.6459661068195066E-5</v>
      </c>
      <c r="CT20" s="1">
        <v>4.1839551170760342E-5</v>
      </c>
      <c r="CU20" s="1">
        <v>1.2594170288236352E-4</v>
      </c>
      <c r="CV20" s="1">
        <v>1.3367976384347756E-4</v>
      </c>
      <c r="CW20" s="1">
        <v>2.958421103741163E-4</v>
      </c>
      <c r="CX20" s="1">
        <v>1.0386123495009181E-4</v>
      </c>
      <c r="CY20" s="1">
        <v>8.474022629965697E-5</v>
      </c>
      <c r="CZ20" s="1">
        <v>1.4356374670473944E-4</v>
      </c>
      <c r="DA20" s="1">
        <v>1.6357702077382553E-2</v>
      </c>
      <c r="DB20" s="1">
        <v>5.789149931693401E-5</v>
      </c>
      <c r="DC20" s="3">
        <v>1.0397604721718885</v>
      </c>
      <c r="DD20" s="3">
        <v>0.81639776030703826</v>
      </c>
    </row>
    <row r="21" spans="1:108" ht="12.75" customHeight="1">
      <c r="A21" s="253">
        <v>191</v>
      </c>
      <c r="B21" s="82" t="s">
        <v>234</v>
      </c>
      <c r="C21" s="1">
        <v>2.1490323285985522E-4</v>
      </c>
      <c r="D21" s="1">
        <v>2.3941590654781475E-4</v>
      </c>
      <c r="E21" s="1">
        <v>3.2350760948043374E-4</v>
      </c>
      <c r="F21" s="1">
        <v>1.6289560150109598E-4</v>
      </c>
      <c r="G21" s="1">
        <v>5.5530352140613359E-4</v>
      </c>
      <c r="H21" s="1">
        <v>0</v>
      </c>
      <c r="I21" s="1">
        <v>5.0605695938286325E-4</v>
      </c>
      <c r="J21" s="1">
        <v>2.7685816188712949E-3</v>
      </c>
      <c r="K21" s="1">
        <v>6.1696904083474973E-4</v>
      </c>
      <c r="L21" s="1">
        <v>5.1224364528455464E-4</v>
      </c>
      <c r="M21" s="1">
        <v>0</v>
      </c>
      <c r="N21" s="1">
        <v>2.9916902358520628E-4</v>
      </c>
      <c r="O21" s="1">
        <v>1.0292682100850829E-3</v>
      </c>
      <c r="P21" s="1">
        <v>3.6942663438922779E-4</v>
      </c>
      <c r="Q21" s="1">
        <v>1.5189086340959457E-3</v>
      </c>
      <c r="R21" s="1">
        <v>3.3508132248783563E-4</v>
      </c>
      <c r="S21" s="1">
        <v>9.0274270694918029E-4</v>
      </c>
      <c r="T21" s="1">
        <v>1.0150099893047873</v>
      </c>
      <c r="U21" s="1">
        <v>3.655555638800067E-4</v>
      </c>
      <c r="V21" s="1">
        <v>3.9033501125488289E-4</v>
      </c>
      <c r="W21" s="1">
        <v>9.0395024812483371E-5</v>
      </c>
      <c r="X21" s="1">
        <v>2.0117014243742001E-4</v>
      </c>
      <c r="Y21" s="1">
        <v>1.4447078687152178E-4</v>
      </c>
      <c r="Z21" s="1">
        <v>1.3173287120159859E-3</v>
      </c>
      <c r="AA21" s="1">
        <v>1.0972064710631059E-3</v>
      </c>
      <c r="AB21" s="1">
        <v>1.9134108527063126E-3</v>
      </c>
      <c r="AC21" s="1">
        <v>3.9508033126959179E-5</v>
      </c>
      <c r="AD21" s="1">
        <v>1.0357918822479135E-4</v>
      </c>
      <c r="AE21" s="1">
        <v>2.7530175427894398E-4</v>
      </c>
      <c r="AF21" s="1">
        <v>5.3063059279217129E-4</v>
      </c>
      <c r="AG21" s="1">
        <v>5.6222204592866248E-4</v>
      </c>
      <c r="AH21" s="1">
        <v>2.2314960911741388E-4</v>
      </c>
      <c r="AI21" s="1">
        <v>2.50680100756615E-4</v>
      </c>
      <c r="AJ21" s="1">
        <v>7.9144486441461463E-4</v>
      </c>
      <c r="AK21" s="1">
        <v>2.0462947775905203E-4</v>
      </c>
      <c r="AL21" s="1">
        <v>1.3266343349424103E-4</v>
      </c>
      <c r="AM21" s="1">
        <v>7.7100087122332524E-4</v>
      </c>
      <c r="AN21" s="1">
        <v>1.9323771874722389E-4</v>
      </c>
      <c r="AO21" s="1">
        <v>1.1485057152313001E-4</v>
      </c>
      <c r="AP21" s="1">
        <v>2.2916994245147302E-4</v>
      </c>
      <c r="AQ21" s="1">
        <v>3.1321277220855816E-4</v>
      </c>
      <c r="AR21" s="1">
        <v>9.2746309515373592E-4</v>
      </c>
      <c r="AS21" s="1">
        <v>5.8183714452330379E-4</v>
      </c>
      <c r="AT21" s="1">
        <v>5.393843269375369E-4</v>
      </c>
      <c r="AU21" s="1">
        <v>4.1208333753353981E-3</v>
      </c>
      <c r="AV21" s="1">
        <v>1.7037369132950314E-3</v>
      </c>
      <c r="AW21" s="1">
        <v>7.8690808389048246E-4</v>
      </c>
      <c r="AX21" s="1">
        <v>6.0399234577018335E-4</v>
      </c>
      <c r="AY21" s="1">
        <v>4.0056690867506265E-3</v>
      </c>
      <c r="AZ21" s="1">
        <v>9.0950564942657644E-4</v>
      </c>
      <c r="BA21" s="1">
        <v>2.7449683439664574E-4</v>
      </c>
      <c r="BB21" s="1">
        <v>5.4773314770226707E-3</v>
      </c>
      <c r="BC21" s="1">
        <v>1.4077704350539371E-3</v>
      </c>
      <c r="BD21" s="1">
        <v>4.1992359860498643E-4</v>
      </c>
      <c r="BE21" s="1">
        <v>4.3942368847789295E-4</v>
      </c>
      <c r="BF21" s="1">
        <v>1.9976070767148852E-4</v>
      </c>
      <c r="BG21" s="1">
        <v>1.4953791338144457E-3</v>
      </c>
      <c r="BH21" s="1">
        <v>1.0594351960219357E-3</v>
      </c>
      <c r="BI21" s="1">
        <v>4.4971300128946785E-4</v>
      </c>
      <c r="BJ21" s="1">
        <v>5.5401951487721801E-4</v>
      </c>
      <c r="BK21" s="1">
        <v>4.4244227245382082E-4</v>
      </c>
      <c r="BL21" s="1">
        <v>3.3996947260070539E-4</v>
      </c>
      <c r="BM21" s="1">
        <v>5.719673313529795E-4</v>
      </c>
      <c r="BN21" s="1">
        <v>1.3001602480879496E-3</v>
      </c>
      <c r="BO21" s="1">
        <v>1.4222221986074082E-3</v>
      </c>
      <c r="BP21" s="1">
        <v>1.2525923197171448E-3</v>
      </c>
      <c r="BQ21" s="1">
        <v>2.060306171822989E-3</v>
      </c>
      <c r="BR21" s="1">
        <v>5.2423204783400837E-3</v>
      </c>
      <c r="BS21" s="1">
        <v>6.1974179711780963E-4</v>
      </c>
      <c r="BT21" s="1">
        <v>4.3107150496168509E-4</v>
      </c>
      <c r="BU21" s="1">
        <v>3.0646200072273992E-4</v>
      </c>
      <c r="BV21" s="1">
        <v>8.3965170881107967E-4</v>
      </c>
      <c r="BW21" s="1">
        <v>6.0411174791278677E-4</v>
      </c>
      <c r="BX21" s="1">
        <v>4.7374303709943528E-4</v>
      </c>
      <c r="BY21" s="1">
        <v>6.9920213426766058E-4</v>
      </c>
      <c r="BZ21" s="1">
        <v>5.8120849695745896E-4</v>
      </c>
      <c r="CA21" s="1">
        <v>8.4107302277122416E-4</v>
      </c>
      <c r="CB21" s="1">
        <v>6.3847255697247645E-4</v>
      </c>
      <c r="CC21" s="1">
        <v>3.1625507339270199E-3</v>
      </c>
      <c r="CD21" s="1">
        <v>2.3116462461493592E-3</v>
      </c>
      <c r="CE21" s="1">
        <v>2.8891736355180649E-3</v>
      </c>
      <c r="CF21" s="1">
        <v>3.0484955040022709E-3</v>
      </c>
      <c r="CG21" s="1">
        <v>2.5316745870326367E-3</v>
      </c>
      <c r="CH21" s="1">
        <v>3.3114242945125375E-3</v>
      </c>
      <c r="CI21" s="1">
        <v>2.5745047792735697E-2</v>
      </c>
      <c r="CJ21" s="1">
        <v>2.4662363531909822E-3</v>
      </c>
      <c r="CK21" s="1">
        <v>1.8609026667299074E-3</v>
      </c>
      <c r="CL21" s="1">
        <v>5.1873442446813516E-3</v>
      </c>
      <c r="CM21" s="1">
        <v>9.3770376168149404E-4</v>
      </c>
      <c r="CN21" s="1">
        <v>2.165910228416214E-3</v>
      </c>
      <c r="CO21" s="1">
        <v>2.9818905237581328E-3</v>
      </c>
      <c r="CP21" s="1">
        <v>7.1141424637165881E-4</v>
      </c>
      <c r="CQ21" s="1">
        <v>1.2593619920742968E-2</v>
      </c>
      <c r="CR21" s="1">
        <v>6.7170567740607121E-4</v>
      </c>
      <c r="CS21" s="1">
        <v>1.5336436558340659E-2</v>
      </c>
      <c r="CT21" s="1">
        <v>5.6487154199790217E-4</v>
      </c>
      <c r="CU21" s="1">
        <v>1.3928870143376617E-3</v>
      </c>
      <c r="CV21" s="1">
        <v>5.9860755355981086E-4</v>
      </c>
      <c r="CW21" s="1">
        <v>6.1747082285328232E-4</v>
      </c>
      <c r="CX21" s="1">
        <v>9.2485134545077278E-4</v>
      </c>
      <c r="CY21" s="1">
        <v>2.7117953229920688E-3</v>
      </c>
      <c r="CZ21" s="1">
        <v>1.2640627757374869E-3</v>
      </c>
      <c r="DA21" s="1">
        <v>2.7141736050704938E-4</v>
      </c>
      <c r="DB21" s="1">
        <v>1.0202084672460022E-3</v>
      </c>
      <c r="DC21" s="3">
        <v>1.1775222678024069</v>
      </c>
      <c r="DD21" s="3">
        <v>0.92456538585035508</v>
      </c>
    </row>
    <row r="22" spans="1:108" ht="12.75" customHeight="1">
      <c r="A22" s="253">
        <v>201</v>
      </c>
      <c r="B22" s="82" t="s">
        <v>235</v>
      </c>
      <c r="C22" s="1">
        <v>1.7096878435973774E-2</v>
      </c>
      <c r="D22" s="1">
        <v>1.5073271811540799E-3</v>
      </c>
      <c r="E22" s="1">
        <v>3.7700797907256424E-4</v>
      </c>
      <c r="F22" s="1">
        <v>7.483721477045953E-5</v>
      </c>
      <c r="G22" s="1">
        <v>1.7131434026829923E-4</v>
      </c>
      <c r="H22" s="1">
        <v>0</v>
      </c>
      <c r="I22" s="1">
        <v>1.0095784739230497E-5</v>
      </c>
      <c r="J22" s="1">
        <v>2.0324052969481988E-3</v>
      </c>
      <c r="K22" s="1">
        <v>2.0944408102433994E-4</v>
      </c>
      <c r="L22" s="1">
        <v>3.4379079610375855E-3</v>
      </c>
      <c r="M22" s="1">
        <v>0</v>
      </c>
      <c r="N22" s="1">
        <v>2.0423231396525E-4</v>
      </c>
      <c r="O22" s="1">
        <v>5.2547727330709702E-5</v>
      </c>
      <c r="P22" s="1">
        <v>2.0609671936532919E-5</v>
      </c>
      <c r="Q22" s="1">
        <v>-3.2122636992964233E-6</v>
      </c>
      <c r="R22" s="1">
        <v>1.4740546296853264E-5</v>
      </c>
      <c r="S22" s="1">
        <v>6.6103963700414602E-6</v>
      </c>
      <c r="T22" s="1">
        <v>5.7576230762036945E-6</v>
      </c>
      <c r="U22" s="1">
        <v>1.0648945757106896</v>
      </c>
      <c r="V22" s="1">
        <v>2.318952613298455E-3</v>
      </c>
      <c r="W22" s="1">
        <v>1.0917084221484019E-5</v>
      </c>
      <c r="X22" s="1">
        <v>2.8657930165652407E-3</v>
      </c>
      <c r="Y22" s="1">
        <v>1.1529200586390591E-4</v>
      </c>
      <c r="Z22" s="1">
        <v>8.6916404634700115E-5</v>
      </c>
      <c r="AA22" s="1">
        <v>4.8026849146494519E-4</v>
      </c>
      <c r="AB22" s="1">
        <v>6.8733905031292519E-4</v>
      </c>
      <c r="AC22" s="1">
        <v>1.2615350281387033E-6</v>
      </c>
      <c r="AD22" s="1">
        <v>-1.531670865369076E-3</v>
      </c>
      <c r="AE22" s="1">
        <v>1.8812154786161941E-5</v>
      </c>
      <c r="AF22" s="1">
        <v>1.3807067686319785E-4</v>
      </c>
      <c r="AG22" s="1">
        <v>9.3670085884156506E-5</v>
      </c>
      <c r="AH22" s="1">
        <v>7.5537569759397789E-5</v>
      </c>
      <c r="AI22" s="1">
        <v>3.1456280223593044E-6</v>
      </c>
      <c r="AJ22" s="1">
        <v>1.5983770027337228E-5</v>
      </c>
      <c r="AK22" s="1">
        <v>1.9922254757302019E-5</v>
      </c>
      <c r="AL22" s="1">
        <v>-7.5861431514358387E-4</v>
      </c>
      <c r="AM22" s="1">
        <v>-1.3767947683046295E-4</v>
      </c>
      <c r="AN22" s="1">
        <v>-3.4700052376994639E-4</v>
      </c>
      <c r="AO22" s="1">
        <v>5.6977046885345981E-5</v>
      </c>
      <c r="AP22" s="1">
        <v>1.4937663884789014E-5</v>
      </c>
      <c r="AQ22" s="1">
        <v>-1.0999296621213427E-4</v>
      </c>
      <c r="AR22" s="1">
        <v>-9.8121350583769919E-5</v>
      </c>
      <c r="AS22" s="1">
        <v>-2.5615093224100136E-5</v>
      </c>
      <c r="AT22" s="1">
        <v>-2.6347676757815739E-5</v>
      </c>
      <c r="AU22" s="1">
        <v>1.7564423321585244E-6</v>
      </c>
      <c r="AV22" s="1">
        <v>9.3422933562638698E-6</v>
      </c>
      <c r="AW22" s="1">
        <v>2.4869011246027882E-6</v>
      </c>
      <c r="AX22" s="1">
        <v>-1.7861551204186631E-5</v>
      </c>
      <c r="AY22" s="1">
        <v>-1.5803091162924704E-5</v>
      </c>
      <c r="AZ22" s="1">
        <v>-1.1524673155769422E-6</v>
      </c>
      <c r="BA22" s="1">
        <v>-1.6785366409275889E-5</v>
      </c>
      <c r="BB22" s="1">
        <v>-3.603515165624554E-6</v>
      </c>
      <c r="BC22" s="1">
        <v>1.4141977153210535E-6</v>
      </c>
      <c r="BD22" s="1">
        <v>-2.2458625361798218E-5</v>
      </c>
      <c r="BE22" s="1">
        <v>-9.30896634862121E-5</v>
      </c>
      <c r="BF22" s="1">
        <v>1.3775466331785336E-5</v>
      </c>
      <c r="BG22" s="1">
        <v>1.9418837571459353E-4</v>
      </c>
      <c r="BH22" s="1">
        <v>3.3134072405758891E-6</v>
      </c>
      <c r="BI22" s="1">
        <v>-1.8388292482353285E-6</v>
      </c>
      <c r="BJ22" s="1">
        <v>-5.8353341953974587E-6</v>
      </c>
      <c r="BK22" s="1">
        <v>1.2835779145250377E-4</v>
      </c>
      <c r="BL22" s="1">
        <v>2.6744928496650723E-5</v>
      </c>
      <c r="BM22" s="1">
        <v>3.0963173424795596E-5</v>
      </c>
      <c r="BN22" s="1">
        <v>4.4517435906985212E-5</v>
      </c>
      <c r="BO22" s="1">
        <v>1.1854434326053765E-5</v>
      </c>
      <c r="BP22" s="1">
        <v>1.5203254104799788E-5</v>
      </c>
      <c r="BQ22" s="1">
        <v>5.1452614696980648E-6</v>
      </c>
      <c r="BR22" s="1">
        <v>2.5871667537547872E-6</v>
      </c>
      <c r="BS22" s="1">
        <v>3.9484793338274392E-6</v>
      </c>
      <c r="BT22" s="1">
        <v>1.0290453611183046E-6</v>
      </c>
      <c r="BU22" s="1">
        <v>2.5490822246994447E-7</v>
      </c>
      <c r="BV22" s="1">
        <v>4.7243143330917659E-6</v>
      </c>
      <c r="BW22" s="1">
        <v>5.3010934753852502E-6</v>
      </c>
      <c r="BX22" s="1">
        <v>1.6988739143167479E-6</v>
      </c>
      <c r="BY22" s="1">
        <v>4.127688234274563E-6</v>
      </c>
      <c r="BZ22" s="1">
        <v>3.8408251899872486E-6</v>
      </c>
      <c r="CA22" s="1">
        <v>1.3785529809972366E-6</v>
      </c>
      <c r="CB22" s="1">
        <v>1.0293446039780777E-5</v>
      </c>
      <c r="CC22" s="1">
        <v>8.3188640588474589E-6</v>
      </c>
      <c r="CD22" s="1">
        <v>1.1820835350668004E-6</v>
      </c>
      <c r="CE22" s="1">
        <v>2.2800544088490182E-6</v>
      </c>
      <c r="CF22" s="1">
        <v>5.8703376585944176E-6</v>
      </c>
      <c r="CG22" s="1">
        <v>1.5638899043392094E-6</v>
      </c>
      <c r="CH22" s="1">
        <v>6.9908707680049459E-6</v>
      </c>
      <c r="CI22" s="1">
        <v>4.3326273667657841E-6</v>
      </c>
      <c r="CJ22" s="1">
        <v>2.8813734312249126E-6</v>
      </c>
      <c r="CK22" s="1">
        <v>3.0765946060216543E-5</v>
      </c>
      <c r="CL22" s="1">
        <v>1.323598277698962E-5</v>
      </c>
      <c r="CM22" s="1">
        <v>2.6390180362383621E-5</v>
      </c>
      <c r="CN22" s="1">
        <v>1.6942250316671604E-5</v>
      </c>
      <c r="CO22" s="1">
        <v>4.1083521544732904E-5</v>
      </c>
      <c r="CP22" s="1">
        <v>7.7478136994714217E-5</v>
      </c>
      <c r="CQ22" s="1">
        <v>2.7425075533082951E-5</v>
      </c>
      <c r="CR22" s="1">
        <v>4.4858333378948035E-6</v>
      </c>
      <c r="CS22" s="1">
        <v>3.2515538503598624E-6</v>
      </c>
      <c r="CT22" s="1">
        <v>2.5534317712167919E-6</v>
      </c>
      <c r="CU22" s="1">
        <v>2.8596499424758218E-6</v>
      </c>
      <c r="CV22" s="1">
        <v>1.6635970114727507E-4</v>
      </c>
      <c r="CW22" s="1">
        <v>3.8530931451483976E-4</v>
      </c>
      <c r="CX22" s="1">
        <v>9.7325984719113353E-6</v>
      </c>
      <c r="CY22" s="1">
        <v>5.5048391715681429E-5</v>
      </c>
      <c r="CZ22" s="1">
        <v>3.2070151744406129E-4</v>
      </c>
      <c r="DA22" s="1">
        <v>4.3035320299134721E-6</v>
      </c>
      <c r="DB22" s="1">
        <v>4.5790284434343311E-4</v>
      </c>
      <c r="DC22" s="3">
        <v>1.096110903661899</v>
      </c>
      <c r="DD22" s="3">
        <v>0.86064291800637283</v>
      </c>
    </row>
    <row r="23" spans="1:108" ht="12.75" customHeight="1">
      <c r="A23" s="254">
        <v>202</v>
      </c>
      <c r="B23" s="255" t="s">
        <v>236</v>
      </c>
      <c r="C23" s="26">
        <v>9.9860157443070006E-4</v>
      </c>
      <c r="D23" s="26">
        <v>4.8611428644809512E-4</v>
      </c>
      <c r="E23" s="26">
        <v>6.588518779164623E-4</v>
      </c>
      <c r="F23" s="26">
        <v>3.6021908502826821E-5</v>
      </c>
      <c r="G23" s="26">
        <v>8.2894637106094835E-4</v>
      </c>
      <c r="H23" s="26">
        <v>0</v>
      </c>
      <c r="I23" s="26">
        <v>2.0521047126753749E-4</v>
      </c>
      <c r="J23" s="26">
        <v>1.2599079378004905E-3</v>
      </c>
      <c r="K23" s="26">
        <v>2.4382401294239427E-4</v>
      </c>
      <c r="L23" s="26">
        <v>1.1256119900353433E-3</v>
      </c>
      <c r="M23" s="26">
        <v>0</v>
      </c>
      <c r="N23" s="26">
        <v>3.5866276108980402E-4</v>
      </c>
      <c r="O23" s="26">
        <v>3.130827886526483E-4</v>
      </c>
      <c r="P23" s="26">
        <v>7.4207590497136258E-5</v>
      </c>
      <c r="Q23" s="26">
        <v>1.7922800847845936E-4</v>
      </c>
      <c r="R23" s="26">
        <v>1.6640045563200536E-3</v>
      </c>
      <c r="S23" s="26">
        <v>1.883009211239953E-4</v>
      </c>
      <c r="T23" s="26">
        <v>1.5260377922823591E-4</v>
      </c>
      <c r="U23" s="26">
        <v>3.1457484235200728E-2</v>
      </c>
      <c r="V23" s="26">
        <v>1.0512591938247813</v>
      </c>
      <c r="W23" s="26">
        <v>2.4688078635440951E-3</v>
      </c>
      <c r="X23" s="26">
        <v>7.9595571285130048E-3</v>
      </c>
      <c r="Y23" s="26">
        <v>5.9987300699958701E-3</v>
      </c>
      <c r="Z23" s="26">
        <v>4.3050684560942236E-3</v>
      </c>
      <c r="AA23" s="26">
        <v>9.4020092262451123E-3</v>
      </c>
      <c r="AB23" s="26">
        <v>1.8216892005978164E-2</v>
      </c>
      <c r="AC23" s="26">
        <v>1.8947649150112679E-5</v>
      </c>
      <c r="AD23" s="26">
        <v>3.9166494825580864E-5</v>
      </c>
      <c r="AE23" s="26">
        <v>1.730029687266512E-3</v>
      </c>
      <c r="AF23" s="26">
        <v>5.1804618500400704E-3</v>
      </c>
      <c r="AG23" s="26">
        <v>4.4561538364103849E-4</v>
      </c>
      <c r="AH23" s="26">
        <v>5.2805335325730382E-3</v>
      </c>
      <c r="AI23" s="26">
        <v>2.5173534584690526E-4</v>
      </c>
      <c r="AJ23" s="26">
        <v>5.9228229042343457E-3</v>
      </c>
      <c r="AK23" s="26">
        <v>1.5570696608097727E-3</v>
      </c>
      <c r="AL23" s="26">
        <v>1.977704992741585E-3</v>
      </c>
      <c r="AM23" s="26">
        <v>8.6434839722167539E-4</v>
      </c>
      <c r="AN23" s="26">
        <v>9.9929568846559538E-4</v>
      </c>
      <c r="AO23" s="26">
        <v>2.1730775487613908E-4</v>
      </c>
      <c r="AP23" s="26">
        <v>6.6298552550960181E-4</v>
      </c>
      <c r="AQ23" s="26">
        <v>2.400994221783572E-3</v>
      </c>
      <c r="AR23" s="26">
        <v>5.0992513878865033E-4</v>
      </c>
      <c r="AS23" s="26">
        <v>6.6061197452616145E-4</v>
      </c>
      <c r="AT23" s="26">
        <v>3.4644304473499928E-4</v>
      </c>
      <c r="AU23" s="26">
        <v>3.0324410144067496E-4</v>
      </c>
      <c r="AV23" s="26">
        <v>2.8924802774437214E-3</v>
      </c>
      <c r="AW23" s="26">
        <v>1.1259181241673815E-3</v>
      </c>
      <c r="AX23" s="26">
        <v>4.014374742115969E-4</v>
      </c>
      <c r="AY23" s="26">
        <v>3.9434638242539702E-4</v>
      </c>
      <c r="AZ23" s="26">
        <v>1.802083047232116E-4</v>
      </c>
      <c r="BA23" s="26">
        <v>7.3368813038769568E-4</v>
      </c>
      <c r="BB23" s="26">
        <v>2.0082312266231114E-3</v>
      </c>
      <c r="BC23" s="26">
        <v>4.6673318861849695E-4</v>
      </c>
      <c r="BD23" s="26">
        <v>1.8399380208609491E-4</v>
      </c>
      <c r="BE23" s="26">
        <v>1.1530569429732327E-3</v>
      </c>
      <c r="BF23" s="26">
        <v>1.088039134703929E-4</v>
      </c>
      <c r="BG23" s="26">
        <v>1.5823262992370538E-3</v>
      </c>
      <c r="BH23" s="26">
        <v>2.216785300687691E-4</v>
      </c>
      <c r="BI23" s="26">
        <v>2.5471669753188256E-4</v>
      </c>
      <c r="BJ23" s="26">
        <v>3.2570415316748511E-4</v>
      </c>
      <c r="BK23" s="26">
        <v>3.4463364550381604E-4</v>
      </c>
      <c r="BL23" s="26">
        <v>3.949730013051131E-4</v>
      </c>
      <c r="BM23" s="26">
        <v>3.0968348772997949E-5</v>
      </c>
      <c r="BN23" s="26">
        <v>3.6453936716732329E-5</v>
      </c>
      <c r="BO23" s="26">
        <v>2.8319790003951024E-3</v>
      </c>
      <c r="BP23" s="26">
        <v>2.2985491318270115E-3</v>
      </c>
      <c r="BQ23" s="26">
        <v>2.1289838141322312E-5</v>
      </c>
      <c r="BR23" s="26">
        <v>1.8412691784707151E-5</v>
      </c>
      <c r="BS23" s="26">
        <v>1.3916345956293579E-5</v>
      </c>
      <c r="BT23" s="26">
        <v>7.8486708459268369E-6</v>
      </c>
      <c r="BU23" s="26">
        <v>3.9062788866577703E-6</v>
      </c>
      <c r="BV23" s="26">
        <v>6.4612680852042481E-5</v>
      </c>
      <c r="BW23" s="26">
        <v>3.7376829660469309E-5</v>
      </c>
      <c r="BX23" s="26">
        <v>7.4491360308031866E-5</v>
      </c>
      <c r="BY23" s="26">
        <v>3.2698200124515454E-5</v>
      </c>
      <c r="BZ23" s="26">
        <v>1.5348393219624518E-5</v>
      </c>
      <c r="CA23" s="26">
        <v>1.8615795657368964E-5</v>
      </c>
      <c r="CB23" s="26">
        <v>3.4091853274545019E-4</v>
      </c>
      <c r="CC23" s="26">
        <v>7.6564904490588392E-5</v>
      </c>
      <c r="CD23" s="26">
        <v>1.0154198988245955E-5</v>
      </c>
      <c r="CE23" s="26">
        <v>4.7730542744286422E-5</v>
      </c>
      <c r="CF23" s="26">
        <v>4.1023721828140869E-5</v>
      </c>
      <c r="CG23" s="26">
        <v>1.7376824140640631E-5</v>
      </c>
      <c r="CH23" s="26">
        <v>2.2611832824887877E-5</v>
      </c>
      <c r="CI23" s="26">
        <v>1.3822393543291852E-4</v>
      </c>
      <c r="CJ23" s="26">
        <v>1.1442434142529189E-4</v>
      </c>
      <c r="CK23" s="26">
        <v>5.4314310170659483E-5</v>
      </c>
      <c r="CL23" s="26">
        <v>1.1751702169008511E-3</v>
      </c>
      <c r="CM23" s="26">
        <v>3.0931404742589881E-4</v>
      </c>
      <c r="CN23" s="26">
        <v>4.0904215936568619E-3</v>
      </c>
      <c r="CO23" s="26">
        <v>1.7642363295262815E-4</v>
      </c>
      <c r="CP23" s="26">
        <v>1.7104682135295936E-4</v>
      </c>
      <c r="CQ23" s="26">
        <v>3.7178546871280555E-5</v>
      </c>
      <c r="CR23" s="26">
        <v>3.0881511759769251E-5</v>
      </c>
      <c r="CS23" s="26">
        <v>1.2266381277518915E-4</v>
      </c>
      <c r="CT23" s="26">
        <v>2.4085228875515729E-4</v>
      </c>
      <c r="CU23" s="26">
        <v>2.1692832892156362E-5</v>
      </c>
      <c r="CV23" s="26">
        <v>1.8870265036491948E-4</v>
      </c>
      <c r="CW23" s="26">
        <v>2.5948356072969382E-4</v>
      </c>
      <c r="CX23" s="26">
        <v>9.519490364450899E-4</v>
      </c>
      <c r="CY23" s="26">
        <v>2.4221529167112586E-4</v>
      </c>
      <c r="CZ23" s="26">
        <v>8.6810258299745136E-5</v>
      </c>
      <c r="DA23" s="26">
        <v>1.1527145856504012E-4</v>
      </c>
      <c r="DB23" s="26">
        <v>4.4270856060389657E-4</v>
      </c>
      <c r="DC23" s="6">
        <v>1.1970156938585306</v>
      </c>
      <c r="DD23" s="6">
        <v>0.93987120848822447</v>
      </c>
    </row>
    <row r="24" spans="1:108" ht="12.75" customHeight="1">
      <c r="A24" s="253">
        <v>203</v>
      </c>
      <c r="B24" s="82" t="s">
        <v>237</v>
      </c>
      <c r="C24" s="1">
        <v>3.6242208225676601E-4</v>
      </c>
      <c r="D24" s="1">
        <v>5.6772047538404526E-5</v>
      </c>
      <c r="E24" s="1">
        <v>4.8124751646764776E-5</v>
      </c>
      <c r="F24" s="1">
        <v>5.5185628249135069E-5</v>
      </c>
      <c r="G24" s="1">
        <v>6.4427772681092813E-5</v>
      </c>
      <c r="H24" s="1">
        <v>0</v>
      </c>
      <c r="I24" s="1">
        <v>9.6565320184064938E-5</v>
      </c>
      <c r="J24" s="1">
        <v>2.0084363118599705E-4</v>
      </c>
      <c r="K24" s="1">
        <v>1.1223097641480147E-4</v>
      </c>
      <c r="L24" s="1">
        <v>1.2644570693982568E-4</v>
      </c>
      <c r="M24" s="1">
        <v>0</v>
      </c>
      <c r="N24" s="1">
        <v>4.5611713699561675E-4</v>
      </c>
      <c r="O24" s="1">
        <v>1.4729870508008982E-4</v>
      </c>
      <c r="P24" s="1">
        <v>1.6823106381455045E-4</v>
      </c>
      <c r="Q24" s="1">
        <v>2.2222529816873574E-4</v>
      </c>
      <c r="R24" s="1">
        <v>7.2725896030818393E-4</v>
      </c>
      <c r="S24" s="1">
        <v>1.420362546792565E-4</v>
      </c>
      <c r="T24" s="1">
        <v>2.6574817744544186E-4</v>
      </c>
      <c r="U24" s="1">
        <v>1.6970741193978341E-2</v>
      </c>
      <c r="V24" s="1">
        <v>4.4906801749703914E-4</v>
      </c>
      <c r="W24" s="1">
        <v>1.1851270950316981</v>
      </c>
      <c r="X24" s="1">
        <v>0.26936592065878029</v>
      </c>
      <c r="Y24" s="1">
        <v>0.33803140498977474</v>
      </c>
      <c r="Z24" s="1">
        <v>1.2340708592331971E-2</v>
      </c>
      <c r="AA24" s="1">
        <v>2.0369369677307909E-3</v>
      </c>
      <c r="AB24" s="1">
        <v>8.1181829280918601E-3</v>
      </c>
      <c r="AC24" s="1">
        <v>1.2834852486582422E-4</v>
      </c>
      <c r="AD24" s="1">
        <v>-7.1053327378153192E-6</v>
      </c>
      <c r="AE24" s="1">
        <v>1.6455537020282268E-2</v>
      </c>
      <c r="AF24" s="1">
        <v>2.874762910799421E-3</v>
      </c>
      <c r="AG24" s="1">
        <v>1.3789984382847587E-3</v>
      </c>
      <c r="AH24" s="1">
        <v>8.0362038617569007E-4</v>
      </c>
      <c r="AI24" s="1">
        <v>2.5139463946887287E-5</v>
      </c>
      <c r="AJ24" s="1">
        <v>4.5624716508959771E-5</v>
      </c>
      <c r="AK24" s="1">
        <v>7.7540641785635149E-4</v>
      </c>
      <c r="AL24" s="1">
        <v>-2.9156425904217057E-6</v>
      </c>
      <c r="AM24" s="1">
        <v>2.0117218107373946E-5</v>
      </c>
      <c r="AN24" s="1">
        <v>1.6307136656455041E-6</v>
      </c>
      <c r="AO24" s="1">
        <v>1.4662553880094517E-5</v>
      </c>
      <c r="AP24" s="1">
        <v>1.7956481773899839E-3</v>
      </c>
      <c r="AQ24" s="1">
        <v>4.5180671921564989E-5</v>
      </c>
      <c r="AR24" s="1">
        <v>5.1927789250806108E-5</v>
      </c>
      <c r="AS24" s="1">
        <v>1.2067829973919382E-4</v>
      </c>
      <c r="AT24" s="1">
        <v>5.9160923628619011E-5</v>
      </c>
      <c r="AU24" s="1">
        <v>3.6638729774436261E-4</v>
      </c>
      <c r="AV24" s="1">
        <v>4.115450416403918E-4</v>
      </c>
      <c r="AW24" s="1">
        <v>4.7381900066060791E-4</v>
      </c>
      <c r="AX24" s="1">
        <v>5.4305865505037735E-4</v>
      </c>
      <c r="AY24" s="1">
        <v>8.664981513939777E-4</v>
      </c>
      <c r="AZ24" s="1">
        <v>1.038457194770512E-4</v>
      </c>
      <c r="BA24" s="1">
        <v>5.6656920708734201E-4</v>
      </c>
      <c r="BB24" s="1">
        <v>7.0044017694785598E-4</v>
      </c>
      <c r="BC24" s="1">
        <v>2.5696613946169118E-4</v>
      </c>
      <c r="BD24" s="1">
        <v>2.5333603841838328E-4</v>
      </c>
      <c r="BE24" s="1">
        <v>1.3370331572517966E-4</v>
      </c>
      <c r="BF24" s="1">
        <v>3.6044601422784881E-5</v>
      </c>
      <c r="BG24" s="1">
        <v>1.8123449458130399E-3</v>
      </c>
      <c r="BH24" s="1">
        <v>1.6358525990568936E-5</v>
      </c>
      <c r="BI24" s="1">
        <v>5.913437829641891E-5</v>
      </c>
      <c r="BJ24" s="1">
        <v>8.4330071281539631E-5</v>
      </c>
      <c r="BK24" s="1">
        <v>4.3964619620943395E-5</v>
      </c>
      <c r="BL24" s="1">
        <v>5.9141195371918766E-5</v>
      </c>
      <c r="BM24" s="1">
        <v>6.6170753505571125E-6</v>
      </c>
      <c r="BN24" s="1">
        <v>2.3857780036671717E-4</v>
      </c>
      <c r="BO24" s="1">
        <v>1.3313249735328093E-4</v>
      </c>
      <c r="BP24" s="1">
        <v>2.8160398807932382E-5</v>
      </c>
      <c r="BQ24" s="1">
        <v>2.1462643817860185E-5</v>
      </c>
      <c r="BR24" s="1">
        <v>1.3912123235731365E-5</v>
      </c>
      <c r="BS24" s="1">
        <v>5.901388944022003E-6</v>
      </c>
      <c r="BT24" s="1">
        <v>6.5831956400871438E-6</v>
      </c>
      <c r="BU24" s="1">
        <v>2.7422659054655084E-6</v>
      </c>
      <c r="BV24" s="1">
        <v>5.6815369104687099E-6</v>
      </c>
      <c r="BW24" s="1">
        <v>9.8757718086120056E-6</v>
      </c>
      <c r="BX24" s="1">
        <v>3.2325337866013975E-5</v>
      </c>
      <c r="BY24" s="1">
        <v>1.1681203223845078E-5</v>
      </c>
      <c r="BZ24" s="1">
        <v>1.5058773904740501E-5</v>
      </c>
      <c r="CA24" s="1">
        <v>1.1199955029155004E-5</v>
      </c>
      <c r="CB24" s="1">
        <v>1.9316411165065932E-5</v>
      </c>
      <c r="CC24" s="1">
        <v>1.0790812846284278E-5</v>
      </c>
      <c r="CD24" s="1">
        <v>3.4630067379136541E-6</v>
      </c>
      <c r="CE24" s="1">
        <v>6.3214215916094294E-6</v>
      </c>
      <c r="CF24" s="1">
        <v>1.2185089696817247E-5</v>
      </c>
      <c r="CG24" s="1">
        <v>3.4071473328814904E-5</v>
      </c>
      <c r="CH24" s="1">
        <v>8.116868935884143E-6</v>
      </c>
      <c r="CI24" s="1">
        <v>5.0173603763303081E-5</v>
      </c>
      <c r="CJ24" s="1">
        <v>1.0231885395394588E-5</v>
      </c>
      <c r="CK24" s="1">
        <v>1.6528475481160658E-5</v>
      </c>
      <c r="CL24" s="1">
        <v>8.7681673413152607E-4</v>
      </c>
      <c r="CM24" s="1">
        <v>1.2540040175614383E-4</v>
      </c>
      <c r="CN24" s="1">
        <v>1.2247392105757424E-4</v>
      </c>
      <c r="CO24" s="1">
        <v>1.7248405191971672E-5</v>
      </c>
      <c r="CP24" s="1">
        <v>1.7218184764342437E-5</v>
      </c>
      <c r="CQ24" s="1">
        <v>2.5344231109808337E-5</v>
      </c>
      <c r="CR24" s="1">
        <v>1.3749877738855307E-5</v>
      </c>
      <c r="CS24" s="1">
        <v>3.0858419268853016E-5</v>
      </c>
      <c r="CT24" s="1">
        <v>8.6950570791766946E-5</v>
      </c>
      <c r="CU24" s="1">
        <v>1.3370317024673866E-5</v>
      </c>
      <c r="CV24" s="1">
        <v>2.5733516782819773E-5</v>
      </c>
      <c r="CW24" s="1">
        <v>3.0409123483561555E-5</v>
      </c>
      <c r="CX24" s="1">
        <v>6.7436022790330274E-5</v>
      </c>
      <c r="CY24" s="1">
        <v>3.0147997284942671E-5</v>
      </c>
      <c r="CZ24" s="1">
        <v>2.8102198395393128E-5</v>
      </c>
      <c r="DA24" s="1">
        <v>1.6641512262296815E-4</v>
      </c>
      <c r="DB24" s="1">
        <v>1.7999660470685477E-4</v>
      </c>
      <c r="DC24" s="3">
        <v>1.8696376848918601</v>
      </c>
      <c r="DD24" s="3">
        <v>1.4679996589435826</v>
      </c>
    </row>
    <row r="25" spans="1:108" ht="12.75" customHeight="1">
      <c r="A25" s="253">
        <v>204</v>
      </c>
      <c r="B25" s="82" t="s">
        <v>331</v>
      </c>
      <c r="C25" s="1">
        <v>1.0224939876581188E-4</v>
      </c>
      <c r="D25" s="1">
        <v>5.1709669589533087E-5</v>
      </c>
      <c r="E25" s="1">
        <v>8.0716797941982743E-5</v>
      </c>
      <c r="F25" s="1">
        <v>2.9297793990288397E-5</v>
      </c>
      <c r="G25" s="1">
        <v>4.3553159728220086E-5</v>
      </c>
      <c r="H25" s="1">
        <v>0</v>
      </c>
      <c r="I25" s="1">
        <v>2.5335681622455473E-4</v>
      </c>
      <c r="J25" s="1">
        <v>3.4398899429881639E-4</v>
      </c>
      <c r="K25" s="1">
        <v>2.0593833599694974E-4</v>
      </c>
      <c r="L25" s="1">
        <v>1.7443025193878805E-4</v>
      </c>
      <c r="M25" s="1">
        <v>0</v>
      </c>
      <c r="N25" s="1">
        <v>5.4133441134605062E-4</v>
      </c>
      <c r="O25" s="1">
        <v>1.687532396500211E-4</v>
      </c>
      <c r="P25" s="1">
        <v>1.0730008200748632E-4</v>
      </c>
      <c r="Q25" s="1">
        <v>2.5075272132776464E-4</v>
      </c>
      <c r="R25" s="1">
        <v>1.504939151763965E-3</v>
      </c>
      <c r="S25" s="1">
        <v>1.6605224954916546E-4</v>
      </c>
      <c r="T25" s="1">
        <v>1.6712096555182676E-4</v>
      </c>
      <c r="U25" s="1">
        <v>6.3047621479501385E-4</v>
      </c>
      <c r="V25" s="1">
        <v>7.0230849418172518E-4</v>
      </c>
      <c r="W25" s="1">
        <v>1.6464382576522067E-3</v>
      </c>
      <c r="X25" s="1">
        <v>1.029425277599866</v>
      </c>
      <c r="Y25" s="1">
        <v>2.2458595813786671E-2</v>
      </c>
      <c r="Z25" s="1">
        <v>2.3050189586817312E-2</v>
      </c>
      <c r="AA25" s="1">
        <v>5.8453207613562083E-3</v>
      </c>
      <c r="AB25" s="1">
        <v>1.0812690540121244E-2</v>
      </c>
      <c r="AC25" s="1">
        <v>2.2580243934251065E-5</v>
      </c>
      <c r="AD25" s="1">
        <v>5.2606046252565157E-5</v>
      </c>
      <c r="AE25" s="1">
        <v>4.3612604171360857E-3</v>
      </c>
      <c r="AF25" s="1">
        <v>8.0480361902443998E-3</v>
      </c>
      <c r="AG25" s="1">
        <v>4.9087358988880486E-4</v>
      </c>
      <c r="AH25" s="1">
        <v>2.6608470106721772E-3</v>
      </c>
      <c r="AI25" s="1">
        <v>4.8485817111826708E-5</v>
      </c>
      <c r="AJ25" s="1">
        <v>9.2430954779648079E-5</v>
      </c>
      <c r="AK25" s="1">
        <v>8.9361410700107362E-4</v>
      </c>
      <c r="AL25" s="1">
        <v>1.5575630786477636E-5</v>
      </c>
      <c r="AM25" s="1">
        <v>2.2117621725725866E-5</v>
      </c>
      <c r="AN25" s="1">
        <v>9.3712385631369919E-6</v>
      </c>
      <c r="AO25" s="1">
        <v>4.1037031930996726E-5</v>
      </c>
      <c r="AP25" s="1">
        <v>9.4014322013097438E-4</v>
      </c>
      <c r="AQ25" s="1">
        <v>5.0588016608100668E-5</v>
      </c>
      <c r="AR25" s="1">
        <v>5.0861093235317727E-5</v>
      </c>
      <c r="AS25" s="1">
        <v>1.2372164000681185E-4</v>
      </c>
      <c r="AT25" s="1">
        <v>3.9411203513740175E-5</v>
      </c>
      <c r="AU25" s="1">
        <v>1.1659320283498248E-4</v>
      </c>
      <c r="AV25" s="1">
        <v>4.488279974235828E-4</v>
      </c>
      <c r="AW25" s="1">
        <v>1.5284403212402516E-4</v>
      </c>
      <c r="AX25" s="1">
        <v>1.8311824994146766E-4</v>
      </c>
      <c r="AY25" s="1">
        <v>4.9671947167781417E-4</v>
      </c>
      <c r="AZ25" s="1">
        <v>1.712142850646006E-4</v>
      </c>
      <c r="BA25" s="1">
        <v>1.5595189493753989E-4</v>
      </c>
      <c r="BB25" s="1">
        <v>1.3482786485671637E-4</v>
      </c>
      <c r="BC25" s="1">
        <v>8.4992992776512259E-5</v>
      </c>
      <c r="BD25" s="1">
        <v>1.1043864396951023E-4</v>
      </c>
      <c r="BE25" s="1">
        <v>7.221216400295784E-5</v>
      </c>
      <c r="BF25" s="1">
        <v>3.6313997841640617E-5</v>
      </c>
      <c r="BG25" s="1">
        <v>4.1292076862524098E-4</v>
      </c>
      <c r="BH25" s="1">
        <v>1.7603614977256084E-5</v>
      </c>
      <c r="BI25" s="1">
        <v>3.854482479226132E-5</v>
      </c>
      <c r="BJ25" s="1">
        <v>6.173057591007536E-5</v>
      </c>
      <c r="BK25" s="1">
        <v>2.8737960480827037E-5</v>
      </c>
      <c r="BL25" s="1">
        <v>3.6646555646545012E-5</v>
      </c>
      <c r="BM25" s="1">
        <v>5.089722715701124E-6</v>
      </c>
      <c r="BN25" s="1">
        <v>7.5476169227402362E-6</v>
      </c>
      <c r="BO25" s="1">
        <v>5.155119571187737E-5</v>
      </c>
      <c r="BP25" s="1">
        <v>4.0309406572702124E-5</v>
      </c>
      <c r="BQ25" s="1">
        <v>7.9010168027346588E-6</v>
      </c>
      <c r="BR25" s="1">
        <v>5.9677203507795235E-6</v>
      </c>
      <c r="BS25" s="1">
        <v>2.6479503425632159E-6</v>
      </c>
      <c r="BT25" s="1">
        <v>2.7645376484361743E-6</v>
      </c>
      <c r="BU25" s="1">
        <v>1.2607504069379151E-6</v>
      </c>
      <c r="BV25" s="1">
        <v>4.0901002575838408E-6</v>
      </c>
      <c r="BW25" s="1">
        <v>8.9570987394690504E-6</v>
      </c>
      <c r="BX25" s="1">
        <v>3.6565544422824225E-5</v>
      </c>
      <c r="BY25" s="1">
        <v>1.0148963611479235E-5</v>
      </c>
      <c r="BZ25" s="1">
        <v>5.361113983957452E-6</v>
      </c>
      <c r="CA25" s="1">
        <v>6.8214023994159012E-6</v>
      </c>
      <c r="CB25" s="1">
        <v>1.1427078911739382E-5</v>
      </c>
      <c r="CC25" s="1">
        <v>9.8144273812732136E-6</v>
      </c>
      <c r="CD25" s="1">
        <v>3.0594755490429274E-6</v>
      </c>
      <c r="CE25" s="1">
        <v>4.9406343083380823E-6</v>
      </c>
      <c r="CF25" s="1">
        <v>1.072443239268064E-5</v>
      </c>
      <c r="CG25" s="1">
        <v>1.4644542124912111E-5</v>
      </c>
      <c r="CH25" s="1">
        <v>5.477231728947163E-6</v>
      </c>
      <c r="CI25" s="1">
        <v>7.2297423074250684E-5</v>
      </c>
      <c r="CJ25" s="1">
        <v>9.3551199028452101E-6</v>
      </c>
      <c r="CK25" s="1">
        <v>3.7313039378341306E-5</v>
      </c>
      <c r="CL25" s="1">
        <v>2.833414658033488E-4</v>
      </c>
      <c r="CM25" s="1">
        <v>1.162918191966363E-4</v>
      </c>
      <c r="CN25" s="1">
        <v>1.0000603294639951E-4</v>
      </c>
      <c r="CO25" s="1">
        <v>1.9775890121322651E-5</v>
      </c>
      <c r="CP25" s="1">
        <v>2.1085136026354167E-5</v>
      </c>
      <c r="CQ25" s="1">
        <v>2.5431506125564318E-5</v>
      </c>
      <c r="CR25" s="1">
        <v>1.6057208656809972E-5</v>
      </c>
      <c r="CS25" s="1">
        <v>2.2467519641045343E-5</v>
      </c>
      <c r="CT25" s="1">
        <v>1.4571985070131732E-4</v>
      </c>
      <c r="CU25" s="1">
        <v>1.0824991622524633E-5</v>
      </c>
      <c r="CV25" s="1">
        <v>2.232197140712675E-5</v>
      </c>
      <c r="CW25" s="1">
        <v>2.9309260649761266E-5</v>
      </c>
      <c r="CX25" s="1">
        <v>1.1976532265611319E-4</v>
      </c>
      <c r="CY25" s="1">
        <v>1.7727141039152357E-5</v>
      </c>
      <c r="CZ25" s="1">
        <v>2.5924325175778107E-5</v>
      </c>
      <c r="DA25" s="1">
        <v>1.1039969515781691E-4</v>
      </c>
      <c r="DB25" s="1">
        <v>4.4417029999315313E-5</v>
      </c>
      <c r="DC25" s="3">
        <v>1.1209934951922205</v>
      </c>
      <c r="DD25" s="3">
        <v>0.88018019850479046</v>
      </c>
    </row>
    <row r="26" spans="1:108" ht="12.75" customHeight="1">
      <c r="A26" s="253">
        <v>205</v>
      </c>
      <c r="B26" s="82" t="s">
        <v>239</v>
      </c>
      <c r="C26" s="1">
        <v>9.4020621680699485E-5</v>
      </c>
      <c r="D26" s="1">
        <v>3.9968097356138499E-5</v>
      </c>
      <c r="E26" s="1">
        <v>3.9063333454279612E-5</v>
      </c>
      <c r="F26" s="1">
        <v>1.3339621340358141E-4</v>
      </c>
      <c r="G26" s="1">
        <v>1.2746558118428378E-4</v>
      </c>
      <c r="H26" s="1">
        <v>0</v>
      </c>
      <c r="I26" s="1">
        <v>2.76301507973757E-5</v>
      </c>
      <c r="J26" s="1">
        <v>2.1784222018098799E-4</v>
      </c>
      <c r="K26" s="1">
        <v>1.6135979207022335E-4</v>
      </c>
      <c r="L26" s="1">
        <v>5.4874045090373936E-5</v>
      </c>
      <c r="M26" s="1">
        <v>0</v>
      </c>
      <c r="N26" s="1">
        <v>9.1700213769448926E-4</v>
      </c>
      <c r="O26" s="1">
        <v>2.6584366937141689E-4</v>
      </c>
      <c r="P26" s="1">
        <v>4.0116335665935847E-4</v>
      </c>
      <c r="Q26" s="1">
        <v>4.1567934300006793E-4</v>
      </c>
      <c r="R26" s="1">
        <v>9.8395327306689557E-4</v>
      </c>
      <c r="S26" s="1">
        <v>2.3586478616418433E-4</v>
      </c>
      <c r="T26" s="1">
        <v>5.9422907606871908E-4</v>
      </c>
      <c r="U26" s="1">
        <v>9.7788437723384739E-5</v>
      </c>
      <c r="V26" s="1">
        <v>5.0309806578996094E-5</v>
      </c>
      <c r="W26" s="1">
        <v>3.2040250715259386E-6</v>
      </c>
      <c r="X26" s="1">
        <v>2.0819669221461499E-5</v>
      </c>
      <c r="Y26" s="1">
        <v>1.0013507618448285</v>
      </c>
      <c r="Z26" s="1">
        <v>1.8987773049170747E-2</v>
      </c>
      <c r="AA26" s="1">
        <v>3.0604318436808074E-4</v>
      </c>
      <c r="AB26" s="1">
        <v>8.7097274620251549E-4</v>
      </c>
      <c r="AC26" s="1">
        <v>2.0947543592338158E-6</v>
      </c>
      <c r="AD26" s="1">
        <v>3.0221173916614412E-6</v>
      </c>
      <c r="AE26" s="1">
        <v>4.6104530079204578E-2</v>
      </c>
      <c r="AF26" s="1">
        <v>8.1598738083846331E-4</v>
      </c>
      <c r="AG26" s="1">
        <v>3.7565935598917375E-3</v>
      </c>
      <c r="AH26" s="1">
        <v>3.1350252651433133E-4</v>
      </c>
      <c r="AI26" s="1">
        <v>1.6676820788752643E-5</v>
      </c>
      <c r="AJ26" s="1">
        <v>3.3316873138148281E-5</v>
      </c>
      <c r="AK26" s="1">
        <v>4.6039456321563731E-4</v>
      </c>
      <c r="AL26" s="1">
        <v>6.1282930059262629E-6</v>
      </c>
      <c r="AM26" s="1">
        <v>1.9254562028405331E-5</v>
      </c>
      <c r="AN26" s="1">
        <v>8.422661978915894E-6</v>
      </c>
      <c r="AO26" s="1">
        <v>7.1073185936664689E-6</v>
      </c>
      <c r="AP26" s="1">
        <v>4.6572062466548507E-3</v>
      </c>
      <c r="AQ26" s="1">
        <v>7.332406530060381E-5</v>
      </c>
      <c r="AR26" s="1">
        <v>1.0426605691968803E-4</v>
      </c>
      <c r="AS26" s="1">
        <v>1.2508034595385041E-4</v>
      </c>
      <c r="AT26" s="1">
        <v>1.3277359714458235E-4</v>
      </c>
      <c r="AU26" s="1">
        <v>9.6785886461175506E-4</v>
      </c>
      <c r="AV26" s="1">
        <v>8.0327970490042032E-4</v>
      </c>
      <c r="AW26" s="1">
        <v>7.9222678479623813E-4</v>
      </c>
      <c r="AX26" s="1">
        <v>1.4750821957734638E-3</v>
      </c>
      <c r="AY26" s="1">
        <v>2.2042773357429848E-3</v>
      </c>
      <c r="AZ26" s="1">
        <v>1.5965373779152083E-4</v>
      </c>
      <c r="BA26" s="1">
        <v>1.5663608669025842E-3</v>
      </c>
      <c r="BB26" s="1">
        <v>1.9856925996170199E-3</v>
      </c>
      <c r="BC26" s="1">
        <v>6.7973014824154331E-4</v>
      </c>
      <c r="BD26" s="1">
        <v>6.4376948433258335E-4</v>
      </c>
      <c r="BE26" s="1">
        <v>2.3715193724390698E-4</v>
      </c>
      <c r="BF26" s="1">
        <v>6.9112019922151912E-5</v>
      </c>
      <c r="BG26" s="1">
        <v>2.7500945749872746E-3</v>
      </c>
      <c r="BH26" s="1">
        <v>2.7281993132570114E-5</v>
      </c>
      <c r="BI26" s="1">
        <v>1.2449685917391231E-4</v>
      </c>
      <c r="BJ26" s="1">
        <v>1.748863018490721E-4</v>
      </c>
      <c r="BK26" s="1">
        <v>8.8753050443601413E-5</v>
      </c>
      <c r="BL26" s="1">
        <v>1.3112948294606897E-4</v>
      </c>
      <c r="BM26" s="1">
        <v>7.4856748384912712E-6</v>
      </c>
      <c r="BN26" s="1">
        <v>9.2601358557100074E-6</v>
      </c>
      <c r="BO26" s="1">
        <v>3.4651364195709963E-4</v>
      </c>
      <c r="BP26" s="1">
        <v>3.4645369004132525E-5</v>
      </c>
      <c r="BQ26" s="1">
        <v>5.3571916240414932E-5</v>
      </c>
      <c r="BR26" s="1">
        <v>3.457345761054502E-5</v>
      </c>
      <c r="BS26" s="1">
        <v>1.3317295192587098E-5</v>
      </c>
      <c r="BT26" s="1">
        <v>1.6348719883161278E-5</v>
      </c>
      <c r="BU26" s="1">
        <v>6.7228006224581908E-6</v>
      </c>
      <c r="BV26" s="1">
        <v>1.1324184115719553E-5</v>
      </c>
      <c r="BW26" s="1">
        <v>1.2919639506431354E-5</v>
      </c>
      <c r="BX26" s="1">
        <v>2.4194106817100984E-5</v>
      </c>
      <c r="BY26" s="1">
        <v>1.500502728324992E-5</v>
      </c>
      <c r="BZ26" s="1">
        <v>1.3526127394263462E-5</v>
      </c>
      <c r="CA26" s="1">
        <v>2.3614259314927449E-5</v>
      </c>
      <c r="CB26" s="1">
        <v>4.0356651082108235E-5</v>
      </c>
      <c r="CC26" s="1">
        <v>1.8811406318043705E-5</v>
      </c>
      <c r="CD26" s="1">
        <v>5.4362394082240076E-6</v>
      </c>
      <c r="CE26" s="1">
        <v>1.1687541030292129E-5</v>
      </c>
      <c r="CF26" s="1">
        <v>2.1788569442917464E-5</v>
      </c>
      <c r="CG26" s="1">
        <v>8.5463326246472469E-5</v>
      </c>
      <c r="CH26" s="1">
        <v>1.6769240477234258E-5</v>
      </c>
      <c r="CI26" s="1">
        <v>6.4803612949564351E-5</v>
      </c>
      <c r="CJ26" s="1">
        <v>1.7035207905158315E-5</v>
      </c>
      <c r="CK26" s="1">
        <v>1.4715070019050532E-5</v>
      </c>
      <c r="CL26" s="1">
        <v>6.1957233444644708E-5</v>
      </c>
      <c r="CM26" s="1">
        <v>7.1946955264674239E-5</v>
      </c>
      <c r="CN26" s="1">
        <v>7.2901999087924695E-5</v>
      </c>
      <c r="CO26" s="1">
        <v>1.9708682203381275E-5</v>
      </c>
      <c r="CP26" s="1">
        <v>1.8474499444055415E-5</v>
      </c>
      <c r="CQ26" s="1">
        <v>4.2507841515547666E-5</v>
      </c>
      <c r="CR26" s="1">
        <v>1.7376913702164806E-5</v>
      </c>
      <c r="CS26" s="1">
        <v>5.7940260306086837E-5</v>
      </c>
      <c r="CT26" s="1">
        <v>1.0995164991720532E-4</v>
      </c>
      <c r="CU26" s="1">
        <v>2.0531729711705876E-5</v>
      </c>
      <c r="CV26" s="1">
        <v>3.316365462386291E-5</v>
      </c>
      <c r="CW26" s="1">
        <v>3.428476062300915E-5</v>
      </c>
      <c r="CX26" s="1">
        <v>4.7987450175040887E-5</v>
      </c>
      <c r="CY26" s="1">
        <v>6.3449338142868654E-5</v>
      </c>
      <c r="CZ26" s="1">
        <v>2.4212133517909573E-5</v>
      </c>
      <c r="DA26" s="1">
        <v>3.6648845653609549E-4</v>
      </c>
      <c r="DB26" s="1">
        <v>4.7587868971221724E-4</v>
      </c>
      <c r="DC26" s="3">
        <v>1.1003761996941839</v>
      </c>
      <c r="DD26" s="3">
        <v>0.86399193753635195</v>
      </c>
    </row>
    <row r="27" spans="1:108" ht="12.75" customHeight="1">
      <c r="A27" s="253">
        <v>206</v>
      </c>
      <c r="B27" s="82" t="s">
        <v>240</v>
      </c>
      <c r="C27" s="1">
        <v>3.4084158731537989E-6</v>
      </c>
      <c r="D27" s="1">
        <v>1.2063124991272054E-6</v>
      </c>
      <c r="E27" s="1">
        <v>2.9121687021970648E-6</v>
      </c>
      <c r="F27" s="1">
        <v>2.2304149383197215E-6</v>
      </c>
      <c r="G27" s="1">
        <v>1.1999751700916172E-5</v>
      </c>
      <c r="H27" s="1">
        <v>0</v>
      </c>
      <c r="I27" s="1">
        <v>2.1290798477467844E-6</v>
      </c>
      <c r="J27" s="1">
        <v>1.7680173880620196E-6</v>
      </c>
      <c r="K27" s="1">
        <v>4.510034188400226E-7</v>
      </c>
      <c r="L27" s="1">
        <v>1.3656688402129794E-6</v>
      </c>
      <c r="M27" s="1">
        <v>0</v>
      </c>
      <c r="N27" s="1">
        <v>1.0321326484793936E-2</v>
      </c>
      <c r="O27" s="1">
        <v>4.8299976317440927E-3</v>
      </c>
      <c r="P27" s="1">
        <v>5.1103456262513174E-6</v>
      </c>
      <c r="Q27" s="1">
        <v>1.2722996736251309E-4</v>
      </c>
      <c r="R27" s="1">
        <v>1.0136327246923677E-4</v>
      </c>
      <c r="S27" s="1">
        <v>7.1761868535133092E-6</v>
      </c>
      <c r="T27" s="1">
        <v>3.4970440174624529E-6</v>
      </c>
      <c r="U27" s="1">
        <v>3.7753362429908952E-6</v>
      </c>
      <c r="V27" s="1">
        <v>1.7388285511252617E-6</v>
      </c>
      <c r="W27" s="1">
        <v>1.1041585558663215E-7</v>
      </c>
      <c r="X27" s="1">
        <v>4.0311494705120628E-7</v>
      </c>
      <c r="Y27" s="1">
        <v>3.1846910582188301E-7</v>
      </c>
      <c r="Z27" s="1">
        <v>1.0000109258636949</v>
      </c>
      <c r="AA27" s="1">
        <v>1.0587585545857645E-6</v>
      </c>
      <c r="AB27" s="1">
        <v>8.5015640674967813E-7</v>
      </c>
      <c r="AC27" s="1">
        <v>4.6559966336222744E-8</v>
      </c>
      <c r="AD27" s="1">
        <v>3.2566089375843892E-6</v>
      </c>
      <c r="AE27" s="1">
        <v>2.8119758233250098E-5</v>
      </c>
      <c r="AF27" s="1">
        <v>3.406479061733861E-5</v>
      </c>
      <c r="AG27" s="1">
        <v>3.1268070699299442E-5</v>
      </c>
      <c r="AH27" s="1">
        <v>1.7832994258812015E-6</v>
      </c>
      <c r="AI27" s="1">
        <v>1.5271762086929293E-6</v>
      </c>
      <c r="AJ27" s="1">
        <v>4.7353097838460544E-6</v>
      </c>
      <c r="AK27" s="1">
        <v>1.8246000257854381E-4</v>
      </c>
      <c r="AL27" s="1">
        <v>9.4318867624180232E-7</v>
      </c>
      <c r="AM27" s="1">
        <v>2.2981594599908709E-6</v>
      </c>
      <c r="AN27" s="1">
        <v>8.6090096766191887E-7</v>
      </c>
      <c r="AO27" s="1">
        <v>2.4843330537566603E-7</v>
      </c>
      <c r="AP27" s="1">
        <v>2.4662834743504442E-6</v>
      </c>
      <c r="AQ27" s="1">
        <v>1.2634570845516595E-6</v>
      </c>
      <c r="AR27" s="1">
        <v>1.216231007779937E-6</v>
      </c>
      <c r="AS27" s="1">
        <v>1.8442713107488701E-6</v>
      </c>
      <c r="AT27" s="1">
        <v>1.8554437149902186E-6</v>
      </c>
      <c r="AU27" s="1">
        <v>1.6946060063286952E-5</v>
      </c>
      <c r="AV27" s="1">
        <v>4.9521071129309933E-6</v>
      </c>
      <c r="AW27" s="1">
        <v>2.1921477518042851E-6</v>
      </c>
      <c r="AX27" s="1">
        <v>1.790876121202101E-6</v>
      </c>
      <c r="AY27" s="1">
        <v>5.1972234600749937E-6</v>
      </c>
      <c r="AZ27" s="1">
        <v>1.387288789276334E-6</v>
      </c>
      <c r="BA27" s="1">
        <v>1.5310788903547867E-6</v>
      </c>
      <c r="BB27" s="1">
        <v>1.582588807599318E-6</v>
      </c>
      <c r="BC27" s="1">
        <v>1.4020462426761317E-6</v>
      </c>
      <c r="BD27" s="1">
        <v>1.7916027518098152E-6</v>
      </c>
      <c r="BE27" s="1">
        <v>4.7434924557771941E-6</v>
      </c>
      <c r="BF27" s="1">
        <v>1.1514930551146682E-6</v>
      </c>
      <c r="BG27" s="1">
        <v>9.5237011536905428E-4</v>
      </c>
      <c r="BH27" s="1">
        <v>1.2603004486145372E-6</v>
      </c>
      <c r="BI27" s="1">
        <v>3.5562226711524673E-6</v>
      </c>
      <c r="BJ27" s="1">
        <v>5.9340285381653504E-6</v>
      </c>
      <c r="BK27" s="1">
        <v>1.7806505270588673E-6</v>
      </c>
      <c r="BL27" s="1">
        <v>2.2246351909709715E-6</v>
      </c>
      <c r="BM27" s="1">
        <v>3.3801443384387498E-7</v>
      </c>
      <c r="BN27" s="1">
        <v>4.5140749810886848E-7</v>
      </c>
      <c r="BO27" s="1">
        <v>1.7912878863975318E-6</v>
      </c>
      <c r="BP27" s="1">
        <v>1.5428432454977144E-6</v>
      </c>
      <c r="BQ27" s="1">
        <v>2.3638072779632189E-6</v>
      </c>
      <c r="BR27" s="1">
        <v>1.0913502062019488E-6</v>
      </c>
      <c r="BS27" s="1">
        <v>3.8084922622347093E-7</v>
      </c>
      <c r="BT27" s="1">
        <v>2.5639333729455048E-7</v>
      </c>
      <c r="BU27" s="1">
        <v>1.1828262987916842E-7</v>
      </c>
      <c r="BV27" s="1">
        <v>1.2150929782614354E-6</v>
      </c>
      <c r="BW27" s="1">
        <v>8.9170083151329013E-7</v>
      </c>
      <c r="BX27" s="1">
        <v>8.9226216160601256E-7</v>
      </c>
      <c r="BY27" s="1">
        <v>4.3853519489988036E-6</v>
      </c>
      <c r="BZ27" s="1">
        <v>1.1924359211080011E-6</v>
      </c>
      <c r="CA27" s="1">
        <v>8.7144830465082753E-7</v>
      </c>
      <c r="CB27" s="1">
        <v>1.2769812076064897E-6</v>
      </c>
      <c r="CC27" s="1">
        <v>1.7547794824473728E-6</v>
      </c>
      <c r="CD27" s="1">
        <v>9.5525849748156543E-7</v>
      </c>
      <c r="CE27" s="1">
        <v>7.2447720211366769E-7</v>
      </c>
      <c r="CF27" s="1">
        <v>1.1156405861218055E-6</v>
      </c>
      <c r="CG27" s="1">
        <v>1.6328688540943772E-6</v>
      </c>
      <c r="CH27" s="1">
        <v>6.8794216041561647E-7</v>
      </c>
      <c r="CI27" s="1">
        <v>3.0543839651341485E-6</v>
      </c>
      <c r="CJ27" s="1">
        <v>1.8885629336243562E-6</v>
      </c>
      <c r="CK27" s="1">
        <v>5.7413144818983372E-7</v>
      </c>
      <c r="CL27" s="1">
        <v>1.5011996261358158E-6</v>
      </c>
      <c r="CM27" s="1">
        <v>1.4885914506151028E-6</v>
      </c>
      <c r="CN27" s="1">
        <v>4.3457400179484452E-6</v>
      </c>
      <c r="CO27" s="1">
        <v>3.4427264382163496E-6</v>
      </c>
      <c r="CP27" s="1">
        <v>1.901147059381553E-6</v>
      </c>
      <c r="CQ27" s="1">
        <v>1.2389383313178806E-5</v>
      </c>
      <c r="CR27" s="1">
        <v>2.2012184051703688E-6</v>
      </c>
      <c r="CS27" s="1">
        <v>9.1820035666330533E-7</v>
      </c>
      <c r="CT27" s="1">
        <v>1.2703839896779264E-6</v>
      </c>
      <c r="CU27" s="1">
        <v>1.7585875085207309E-6</v>
      </c>
      <c r="CV27" s="1">
        <v>5.2624380581221112E-6</v>
      </c>
      <c r="CW27" s="1">
        <v>9.4615484439322703E-7</v>
      </c>
      <c r="CX27" s="1">
        <v>3.3847353743919884E-6</v>
      </c>
      <c r="CY27" s="1">
        <v>4.7677809004896969E-6</v>
      </c>
      <c r="CZ27" s="1">
        <v>4.0901758003444812E-6</v>
      </c>
      <c r="DA27" s="1">
        <v>2.4901628940601796E-5</v>
      </c>
      <c r="DB27" s="1">
        <v>1.2277415139585802E-5</v>
      </c>
      <c r="DC27" s="3">
        <v>1.0168726996745814</v>
      </c>
      <c r="DD27" s="3">
        <v>0.7984267691938759</v>
      </c>
    </row>
    <row r="28" spans="1:108" ht="12.75" customHeight="1">
      <c r="A28" s="254">
        <v>207</v>
      </c>
      <c r="B28" s="255" t="s">
        <v>241</v>
      </c>
      <c r="C28" s="26">
        <v>1.3326796598083448E-4</v>
      </c>
      <c r="D28" s="26">
        <v>8.3391604606225772E-4</v>
      </c>
      <c r="E28" s="26">
        <v>2.4908736686598265E-3</v>
      </c>
      <c r="F28" s="26">
        <v>2.8348506483251529E-6</v>
      </c>
      <c r="G28" s="26">
        <v>7.079628976916695E-4</v>
      </c>
      <c r="H28" s="26">
        <v>0</v>
      </c>
      <c r="I28" s="26">
        <v>2.6856536332609639E-6</v>
      </c>
      <c r="J28" s="26">
        <v>1.0296697617166759E-4</v>
      </c>
      <c r="K28" s="26">
        <v>3.0096665510672892E-6</v>
      </c>
      <c r="L28" s="26">
        <v>1.832767212399903E-4</v>
      </c>
      <c r="M28" s="26">
        <v>0</v>
      </c>
      <c r="N28" s="26">
        <v>3.1140644387920329E-6</v>
      </c>
      <c r="O28" s="26">
        <v>1.1902918931246606E-6</v>
      </c>
      <c r="P28" s="26">
        <v>1.6395934111761802E-6</v>
      </c>
      <c r="Q28" s="26">
        <v>7.1837756625848493E-7</v>
      </c>
      <c r="R28" s="26">
        <v>2.5313387290517262E-6</v>
      </c>
      <c r="S28" s="26">
        <v>1.2229173561505898E-6</v>
      </c>
      <c r="T28" s="26">
        <v>7.5501945506283749E-7</v>
      </c>
      <c r="U28" s="26">
        <v>2.2052260382407834E-6</v>
      </c>
      <c r="V28" s="26">
        <v>2.4091453873373736E-6</v>
      </c>
      <c r="W28" s="26">
        <v>5.0201043031964223E-7</v>
      </c>
      <c r="X28" s="26">
        <v>8.2579964602991835E-7</v>
      </c>
      <c r="Y28" s="26">
        <v>5.1032633630574569E-7</v>
      </c>
      <c r="Z28" s="26">
        <v>4.7131514165789275E-6</v>
      </c>
      <c r="AA28" s="26">
        <v>1.0026004425014932</v>
      </c>
      <c r="AB28" s="26">
        <v>4.267605290439699E-6</v>
      </c>
      <c r="AC28" s="26">
        <v>2.3234449622996005E-7</v>
      </c>
      <c r="AD28" s="26">
        <v>2.8576405050741489E-7</v>
      </c>
      <c r="AE28" s="26">
        <v>4.2925831775241561E-7</v>
      </c>
      <c r="AF28" s="26">
        <v>1.5552625688953078E-6</v>
      </c>
      <c r="AG28" s="26">
        <v>1.9940373460183665E-5</v>
      </c>
      <c r="AH28" s="26">
        <v>1.7607580423486813E-5</v>
      </c>
      <c r="AI28" s="26">
        <v>1.9350118688981776E-6</v>
      </c>
      <c r="AJ28" s="26">
        <v>6.2390361764212039E-7</v>
      </c>
      <c r="AK28" s="26">
        <v>1.986090688043374E-6</v>
      </c>
      <c r="AL28" s="26">
        <v>7.6547238844272995E-7</v>
      </c>
      <c r="AM28" s="26">
        <v>2.1327407193826458E-6</v>
      </c>
      <c r="AN28" s="26">
        <v>1.2742803886205899E-6</v>
      </c>
      <c r="AO28" s="26">
        <v>7.3363276916118002E-7</v>
      </c>
      <c r="AP28" s="26">
        <v>2.22728063861099E-6</v>
      </c>
      <c r="AQ28" s="26">
        <v>6.8471920509562068E-7</v>
      </c>
      <c r="AR28" s="26">
        <v>1.1286523354191406E-6</v>
      </c>
      <c r="AS28" s="26">
        <v>1.2704028998826371E-6</v>
      </c>
      <c r="AT28" s="26">
        <v>1.0574734292516871E-6</v>
      </c>
      <c r="AU28" s="26">
        <v>6.8281464255096763E-7</v>
      </c>
      <c r="AV28" s="26">
        <v>4.8172132708419671E-7</v>
      </c>
      <c r="AW28" s="26">
        <v>5.0374638750697142E-7</v>
      </c>
      <c r="AX28" s="26">
        <v>6.7630455846664729E-7</v>
      </c>
      <c r="AY28" s="26">
        <v>4.3225147865283872E-7</v>
      </c>
      <c r="AZ28" s="26">
        <v>2.5009678823064029E-7</v>
      </c>
      <c r="BA28" s="26">
        <v>1.3088620115050178E-6</v>
      </c>
      <c r="BB28" s="26">
        <v>4.1092325659967739E-7</v>
      </c>
      <c r="BC28" s="26">
        <v>3.925985904603852E-7</v>
      </c>
      <c r="BD28" s="26">
        <v>2.5756717122149107E-7</v>
      </c>
      <c r="BE28" s="26">
        <v>2.905019301782449E-6</v>
      </c>
      <c r="BF28" s="26">
        <v>9.9021024579500927E-6</v>
      </c>
      <c r="BG28" s="26">
        <v>4.6092569769589758E-6</v>
      </c>
      <c r="BH28" s="26">
        <v>3.8892437716526427E-6</v>
      </c>
      <c r="BI28" s="26">
        <v>2.3746884145644251E-6</v>
      </c>
      <c r="BJ28" s="26">
        <v>2.5743271965811599E-6</v>
      </c>
      <c r="BK28" s="26">
        <v>2.2980604924178455E-6</v>
      </c>
      <c r="BL28" s="26">
        <v>2.8430885409182272E-6</v>
      </c>
      <c r="BM28" s="26">
        <v>2.7155941783150329E-6</v>
      </c>
      <c r="BN28" s="26">
        <v>1.365761137384372E-6</v>
      </c>
      <c r="BO28" s="26">
        <v>4.1417281150538485E-6</v>
      </c>
      <c r="BP28" s="26">
        <v>3.435901184402047E-4</v>
      </c>
      <c r="BQ28" s="26">
        <v>1.4706360923072438E-6</v>
      </c>
      <c r="BR28" s="26">
        <v>1.944460463820426E-6</v>
      </c>
      <c r="BS28" s="26">
        <v>1.2544299941648061E-6</v>
      </c>
      <c r="BT28" s="26">
        <v>4.2438631684564575E-7</v>
      </c>
      <c r="BU28" s="26">
        <v>1.501352150318522E-7</v>
      </c>
      <c r="BV28" s="26">
        <v>6.3014687431952203E-6</v>
      </c>
      <c r="BW28" s="26">
        <v>3.1974151202264177E-6</v>
      </c>
      <c r="BX28" s="26">
        <v>7.3090715808291943E-7</v>
      </c>
      <c r="BY28" s="26">
        <v>4.8293191084773182E-6</v>
      </c>
      <c r="BZ28" s="26">
        <v>1.917937569871506E-6</v>
      </c>
      <c r="CA28" s="26">
        <v>1.4321248445565514E-6</v>
      </c>
      <c r="CB28" s="26">
        <v>2.9395948275005837E-5</v>
      </c>
      <c r="CC28" s="26">
        <v>1.1985713599176645E-5</v>
      </c>
      <c r="CD28" s="26">
        <v>6.230816938360877E-5</v>
      </c>
      <c r="CE28" s="26">
        <v>5.0198545574587939E-6</v>
      </c>
      <c r="CF28" s="26">
        <v>3.3173697313429719E-6</v>
      </c>
      <c r="CG28" s="26">
        <v>5.0641968409527201E-7</v>
      </c>
      <c r="CH28" s="26">
        <v>3.024902885178559E-6</v>
      </c>
      <c r="CI28" s="26">
        <v>1.1438680048650239E-6</v>
      </c>
      <c r="CJ28" s="26">
        <v>2.8545738942330836E-5</v>
      </c>
      <c r="CK28" s="26">
        <v>4.3509267981877289E-6</v>
      </c>
      <c r="CL28" s="26">
        <v>7.5309788933732681E-5</v>
      </c>
      <c r="CM28" s="26">
        <v>1.231686297159853E-2</v>
      </c>
      <c r="CN28" s="26">
        <v>1.1504570049930955E-3</v>
      </c>
      <c r="CO28" s="26">
        <v>5.6824886229178391E-4</v>
      </c>
      <c r="CP28" s="26">
        <v>2.7198527609572477E-4</v>
      </c>
      <c r="CQ28" s="26">
        <v>1.2683076463129935E-6</v>
      </c>
      <c r="CR28" s="26">
        <v>1.1340588558237658E-6</v>
      </c>
      <c r="CS28" s="26">
        <v>9.9780590192263161E-7</v>
      </c>
      <c r="CT28" s="26">
        <v>6.610781463351426E-7</v>
      </c>
      <c r="CU28" s="26">
        <v>8.4483042847360015E-7</v>
      </c>
      <c r="CV28" s="26">
        <v>1.6634014748169324E-5</v>
      </c>
      <c r="CW28" s="26">
        <v>1.693075398117651E-5</v>
      </c>
      <c r="CX28" s="26">
        <v>4.0563772105384664E-6</v>
      </c>
      <c r="CY28" s="26">
        <v>5.347954774690441E-6</v>
      </c>
      <c r="CZ28" s="26">
        <v>6.1588633227631065E-6</v>
      </c>
      <c r="DA28" s="26">
        <v>4.7865905750862242E-7</v>
      </c>
      <c r="DB28" s="26">
        <v>1.4167918959898833E-4</v>
      </c>
      <c r="DC28" s="6">
        <v>1.0222846258651013</v>
      </c>
      <c r="DD28" s="6">
        <v>0.80267609828373676</v>
      </c>
    </row>
    <row r="29" spans="1:108" ht="12.75" customHeight="1">
      <c r="A29" s="253">
        <v>208</v>
      </c>
      <c r="B29" s="82" t="s">
        <v>332</v>
      </c>
      <c r="C29" s="1">
        <v>6.8407084278219845E-3</v>
      </c>
      <c r="D29" s="1">
        <v>9.6794302097939181E-4</v>
      </c>
      <c r="E29" s="1">
        <v>9.7056761705656544E-4</v>
      </c>
      <c r="F29" s="1">
        <v>1.1913600803047619E-4</v>
      </c>
      <c r="G29" s="1">
        <v>1.1023487512937626E-3</v>
      </c>
      <c r="H29" s="1">
        <v>0</v>
      </c>
      <c r="I29" s="1">
        <v>3.4468298337480474E-3</v>
      </c>
      <c r="J29" s="1">
        <v>1.0943935873339184E-3</v>
      </c>
      <c r="K29" s="1">
        <v>1.7186009306005079E-4</v>
      </c>
      <c r="L29" s="1">
        <v>1.42093614434773E-3</v>
      </c>
      <c r="M29" s="1">
        <v>0</v>
      </c>
      <c r="N29" s="1">
        <v>1.236467903075124E-3</v>
      </c>
      <c r="O29" s="1">
        <v>2.6073895745299348E-3</v>
      </c>
      <c r="P29" s="1">
        <v>1.1962284207100234E-3</v>
      </c>
      <c r="Q29" s="1">
        <v>3.6509998179726864E-3</v>
      </c>
      <c r="R29" s="1">
        <v>1.1666431402921338E-3</v>
      </c>
      <c r="S29" s="1">
        <v>4.0880793092287863E-3</v>
      </c>
      <c r="T29" s="1">
        <v>4.9883400790337439E-3</v>
      </c>
      <c r="U29" s="1">
        <v>7.8196048624339283E-4</v>
      </c>
      <c r="V29" s="1">
        <v>2.1384674330590346E-3</v>
      </c>
      <c r="W29" s="1">
        <v>9.7876789276985735E-4</v>
      </c>
      <c r="X29" s="1">
        <v>1.5020132757907073E-3</v>
      </c>
      <c r="Y29" s="1">
        <v>1.3109771060743234E-3</v>
      </c>
      <c r="Z29" s="1">
        <v>1.981355960308229E-3</v>
      </c>
      <c r="AA29" s="1">
        <v>2.5857642095649678E-3</v>
      </c>
      <c r="AB29" s="1">
        <v>1.0302283448109486</v>
      </c>
      <c r="AC29" s="1">
        <v>1.1925307770166921E-4</v>
      </c>
      <c r="AD29" s="1">
        <v>2.8379267931993933E-4</v>
      </c>
      <c r="AE29" s="1">
        <v>1.0164881284181746E-3</v>
      </c>
      <c r="AF29" s="1">
        <v>2.2130228134686941E-3</v>
      </c>
      <c r="AG29" s="1">
        <v>4.2265627128645455E-4</v>
      </c>
      <c r="AH29" s="1">
        <v>7.798247905111399E-5</v>
      </c>
      <c r="AI29" s="1">
        <v>6.1068474267206535E-4</v>
      </c>
      <c r="AJ29" s="1">
        <v>2.2814155929192032E-4</v>
      </c>
      <c r="AK29" s="1">
        <v>3.1534217823219724E-3</v>
      </c>
      <c r="AL29" s="1">
        <v>1.2932645245569119E-4</v>
      </c>
      <c r="AM29" s="1">
        <v>9.7180147107911474E-4</v>
      </c>
      <c r="AN29" s="1">
        <v>1.1152704539000987E-4</v>
      </c>
      <c r="AO29" s="1">
        <v>4.0230615689224795E-5</v>
      </c>
      <c r="AP29" s="1">
        <v>7.6365026962206897E-4</v>
      </c>
      <c r="AQ29" s="1">
        <v>1.4386616901094504E-3</v>
      </c>
      <c r="AR29" s="1">
        <v>7.7925544789335312E-4</v>
      </c>
      <c r="AS29" s="1">
        <v>5.4238464653072851E-4</v>
      </c>
      <c r="AT29" s="1">
        <v>6.0469408160659628E-4</v>
      </c>
      <c r="AU29" s="1">
        <v>2.4483350285063655E-3</v>
      </c>
      <c r="AV29" s="1">
        <v>4.0626804452369261E-4</v>
      </c>
      <c r="AW29" s="1">
        <v>7.0752480432655204E-4</v>
      </c>
      <c r="AX29" s="1">
        <v>6.6163446075232022E-4</v>
      </c>
      <c r="AY29" s="1">
        <v>5.9365979329574199E-4</v>
      </c>
      <c r="AZ29" s="1">
        <v>6.0074544501240602E-4</v>
      </c>
      <c r="BA29" s="1">
        <v>7.8004034957965718E-4</v>
      </c>
      <c r="BB29" s="1">
        <v>7.2337156394713194E-4</v>
      </c>
      <c r="BC29" s="1">
        <v>1.2821348961810477E-3</v>
      </c>
      <c r="BD29" s="1">
        <v>1.5470944395185203E-3</v>
      </c>
      <c r="BE29" s="1">
        <v>3.016928235546609E-3</v>
      </c>
      <c r="BF29" s="1">
        <v>1.132747772648381E-4</v>
      </c>
      <c r="BG29" s="1">
        <v>3.9183238695332636E-3</v>
      </c>
      <c r="BH29" s="1">
        <v>9.4148566318267679E-5</v>
      </c>
      <c r="BI29" s="1">
        <v>1.0932733755719081E-3</v>
      </c>
      <c r="BJ29" s="1">
        <v>1.334984482174832E-3</v>
      </c>
      <c r="BK29" s="1">
        <v>4.7698728033583907E-4</v>
      </c>
      <c r="BL29" s="1">
        <v>4.9144094918489106E-4</v>
      </c>
      <c r="BM29" s="1">
        <v>8.7942258757654917E-5</v>
      </c>
      <c r="BN29" s="1">
        <v>4.3953538385222053E-4</v>
      </c>
      <c r="BO29" s="1">
        <v>3.3961837659212204E-4</v>
      </c>
      <c r="BP29" s="1">
        <v>4.8277763033074641E-4</v>
      </c>
      <c r="BQ29" s="1">
        <v>6.8787519185467815E-5</v>
      </c>
      <c r="BR29" s="1">
        <v>9.0179209256035736E-5</v>
      </c>
      <c r="BS29" s="1">
        <v>5.272216302727047E-5</v>
      </c>
      <c r="BT29" s="1">
        <v>4.2900045939309796E-5</v>
      </c>
      <c r="BU29" s="1">
        <v>2.3245500628313421E-5</v>
      </c>
      <c r="BV29" s="1">
        <v>6.0937062811386087E-5</v>
      </c>
      <c r="BW29" s="1">
        <v>1.0648537453425662E-4</v>
      </c>
      <c r="BX29" s="1">
        <v>1.9611736085186943E-4</v>
      </c>
      <c r="BY29" s="1">
        <v>9.5766421738837677E-5</v>
      </c>
      <c r="BZ29" s="1">
        <v>9.725819406329077E-5</v>
      </c>
      <c r="CA29" s="1">
        <v>5.4035335942106849E-5</v>
      </c>
      <c r="CB29" s="1">
        <v>1.5248964106941089E-4</v>
      </c>
      <c r="CC29" s="1">
        <v>1.7764069321808625E-4</v>
      </c>
      <c r="CD29" s="1">
        <v>3.7894055944050079E-5</v>
      </c>
      <c r="CE29" s="1">
        <v>9.7841857360301949E-5</v>
      </c>
      <c r="CF29" s="1">
        <v>2.9093403434373263E-4</v>
      </c>
      <c r="CG29" s="1">
        <v>2.4143405594274667E-4</v>
      </c>
      <c r="CH29" s="1">
        <v>1.4088358138197911E-4</v>
      </c>
      <c r="CI29" s="1">
        <v>1.850567949913334E-3</v>
      </c>
      <c r="CJ29" s="1">
        <v>1.5324513884385258E-4</v>
      </c>
      <c r="CK29" s="1">
        <v>6.3617828615211301E-5</v>
      </c>
      <c r="CL29" s="1">
        <v>8.1677153504831413E-4</v>
      </c>
      <c r="CM29" s="1">
        <v>4.0678990971903926E-4</v>
      </c>
      <c r="CN29" s="1">
        <v>1.5859024545986083E-3</v>
      </c>
      <c r="CO29" s="1">
        <v>6.2547137822720135E-4</v>
      </c>
      <c r="CP29" s="1">
        <v>5.8417529576793904E-4</v>
      </c>
      <c r="CQ29" s="1">
        <v>5.4142490160427582E-4</v>
      </c>
      <c r="CR29" s="1">
        <v>5.5715475937776111E-4</v>
      </c>
      <c r="CS29" s="1">
        <v>1.0594261284258158E-3</v>
      </c>
      <c r="CT29" s="1">
        <v>1.021737521541685E-3</v>
      </c>
      <c r="CU29" s="1">
        <v>6.3201726456037894E-4</v>
      </c>
      <c r="CV29" s="1">
        <v>6.5612228630875435E-4</v>
      </c>
      <c r="CW29" s="1">
        <v>5.7806947085754746E-4</v>
      </c>
      <c r="CX29" s="1">
        <v>3.6844871133987255E-3</v>
      </c>
      <c r="CY29" s="1">
        <v>3.8192916392447001E-4</v>
      </c>
      <c r="CZ29" s="1">
        <v>1.3017622811189529E-3</v>
      </c>
      <c r="DA29" s="1">
        <v>1.6586364374858529E-3</v>
      </c>
      <c r="DB29" s="1">
        <v>2.7591635123887855E-4</v>
      </c>
      <c r="DC29" s="3">
        <v>1.1321863194461033</v>
      </c>
      <c r="DD29" s="3">
        <v>0.88896856553445147</v>
      </c>
    </row>
    <row r="30" spans="1:108" ht="12.75" customHeight="1">
      <c r="A30" s="253">
        <v>211</v>
      </c>
      <c r="B30" s="82" t="s">
        <v>243</v>
      </c>
      <c r="C30" s="1">
        <v>8.7012926462911328E-3</v>
      </c>
      <c r="D30" s="1">
        <v>3.6406859787565353E-3</v>
      </c>
      <c r="E30" s="1">
        <v>3.5265404222162523E-3</v>
      </c>
      <c r="F30" s="1">
        <v>8.713635370771862E-3</v>
      </c>
      <c r="G30" s="1">
        <v>1.3130853501899242E-2</v>
      </c>
      <c r="H30" s="1">
        <v>0</v>
      </c>
      <c r="I30" s="1">
        <v>2.6689979439729592E-2</v>
      </c>
      <c r="J30" s="1">
        <v>3.8942707356026313E-3</v>
      </c>
      <c r="K30" s="1">
        <v>1.3746020377959707E-3</v>
      </c>
      <c r="L30" s="1">
        <v>4.5636669346147329E-3</v>
      </c>
      <c r="M30" s="1">
        <v>0</v>
      </c>
      <c r="N30" s="1">
        <v>3.7021005651516267E-3</v>
      </c>
      <c r="O30" s="1">
        <v>1.7156507501249968E-3</v>
      </c>
      <c r="P30" s="1">
        <v>5.015404793276221E-3</v>
      </c>
      <c r="Q30" s="1">
        <v>1.8641060094049856E-3</v>
      </c>
      <c r="R30" s="1">
        <v>4.3700738122688732E-3</v>
      </c>
      <c r="S30" s="1">
        <v>1.7710132351219639E-3</v>
      </c>
      <c r="T30" s="1">
        <v>2.093925840034034E-3</v>
      </c>
      <c r="U30" s="1">
        <v>2.2081872031369545E-2</v>
      </c>
      <c r="V30" s="1">
        <v>6.5670620442100959E-3</v>
      </c>
      <c r="W30" s="1">
        <v>0.21615821594687681</v>
      </c>
      <c r="X30" s="1">
        <v>5.5191409681344304E-2</v>
      </c>
      <c r="Y30" s="1">
        <v>6.2699920988525934E-2</v>
      </c>
      <c r="Z30" s="1">
        <v>6.2082401671867153E-3</v>
      </c>
      <c r="AA30" s="1">
        <v>1.8364817487068936E-3</v>
      </c>
      <c r="AB30" s="1">
        <v>3.6132049509078413E-3</v>
      </c>
      <c r="AC30" s="1">
        <v>1.0158824165614333</v>
      </c>
      <c r="AD30" s="1">
        <v>5.0563458009477086E-3</v>
      </c>
      <c r="AE30" s="1">
        <v>4.0534368274201251E-3</v>
      </c>
      <c r="AF30" s="1">
        <v>2.532765595640214E-3</v>
      </c>
      <c r="AG30" s="1">
        <v>2.2593288956153606E-3</v>
      </c>
      <c r="AH30" s="1">
        <v>6.198626488971376E-3</v>
      </c>
      <c r="AI30" s="1">
        <v>8.746015016450016E-3</v>
      </c>
      <c r="AJ30" s="1">
        <v>1.4460194300317149E-2</v>
      </c>
      <c r="AK30" s="1">
        <v>5.2592404061280089E-3</v>
      </c>
      <c r="AL30" s="1">
        <v>2.4666225369124098E-3</v>
      </c>
      <c r="AM30" s="1">
        <v>3.3306573495884397E-3</v>
      </c>
      <c r="AN30" s="1">
        <v>2.291213167114265E-3</v>
      </c>
      <c r="AO30" s="1">
        <v>1.7661634524914081E-3</v>
      </c>
      <c r="AP30" s="1">
        <v>1.8138112011846566E-3</v>
      </c>
      <c r="AQ30" s="1">
        <v>2.5712050792252258E-3</v>
      </c>
      <c r="AR30" s="1">
        <v>2.5805322669531423E-3</v>
      </c>
      <c r="AS30" s="1">
        <v>1.414718050810937E-3</v>
      </c>
      <c r="AT30" s="1">
        <v>1.236469025715025E-3</v>
      </c>
      <c r="AU30" s="1">
        <v>1.6636776082661275E-3</v>
      </c>
      <c r="AV30" s="1">
        <v>1.7371197277751117E-3</v>
      </c>
      <c r="AW30" s="1">
        <v>1.5131879016876488E-3</v>
      </c>
      <c r="AX30" s="1">
        <v>1.1519976095105274E-3</v>
      </c>
      <c r="AY30" s="1">
        <v>9.5268460051794004E-4</v>
      </c>
      <c r="AZ30" s="1">
        <v>6.0228018489974294E-4</v>
      </c>
      <c r="BA30" s="1">
        <v>1.1001784820920198E-3</v>
      </c>
      <c r="BB30" s="1">
        <v>6.3119529675265465E-4</v>
      </c>
      <c r="BC30" s="1">
        <v>9.4278673700966687E-4</v>
      </c>
      <c r="BD30" s="1">
        <v>9.6603749254798254E-4</v>
      </c>
      <c r="BE30" s="1">
        <v>1.4941850702426408E-3</v>
      </c>
      <c r="BF30" s="1">
        <v>9.6563933304560185E-4</v>
      </c>
      <c r="BG30" s="1">
        <v>4.3026876310569492E-3</v>
      </c>
      <c r="BH30" s="1">
        <v>7.5254589471132434E-3</v>
      </c>
      <c r="BI30" s="1">
        <v>3.3305343219546062E-3</v>
      </c>
      <c r="BJ30" s="1">
        <v>3.8955306683665348E-3</v>
      </c>
      <c r="BK30" s="1">
        <v>6.4763727112793559E-3</v>
      </c>
      <c r="BL30" s="1">
        <v>3.623490400107926E-3</v>
      </c>
      <c r="BM30" s="1">
        <v>1.2887431704968493E-2</v>
      </c>
      <c r="BN30" s="1">
        <v>9.6532216097751974E-3</v>
      </c>
      <c r="BO30" s="1">
        <v>5.5807541325050515E-3</v>
      </c>
      <c r="BP30" s="1">
        <v>6.4942741141854254E-3</v>
      </c>
      <c r="BQ30" s="1">
        <v>4.3093125733728605E-3</v>
      </c>
      <c r="BR30" s="1">
        <v>1.2787794313330913E-3</v>
      </c>
      <c r="BS30" s="1">
        <v>1.3085763443232046E-3</v>
      </c>
      <c r="BT30" s="1">
        <v>8.0207527777847499E-4</v>
      </c>
      <c r="BU30" s="1">
        <v>1.8374790331267263E-4</v>
      </c>
      <c r="BV30" s="1">
        <v>1.9373997914670319E-3</v>
      </c>
      <c r="BW30" s="1">
        <v>1.8181287850696237E-2</v>
      </c>
      <c r="BX30" s="1">
        <v>9.9350820879587312E-2</v>
      </c>
      <c r="BY30" s="1">
        <v>2.2851160784605112E-2</v>
      </c>
      <c r="BZ30" s="1">
        <v>7.068344736550819E-2</v>
      </c>
      <c r="CA30" s="1">
        <v>8.2716653195266318E-3</v>
      </c>
      <c r="CB30" s="1">
        <v>1.3406647622090416E-3</v>
      </c>
      <c r="CC30" s="1">
        <v>1.3955478742188679E-3</v>
      </c>
      <c r="CD30" s="1">
        <v>3.4453007300919462E-3</v>
      </c>
      <c r="CE30" s="1">
        <v>1.5684769340675411E-3</v>
      </c>
      <c r="CF30" s="1">
        <v>1.6121367971414938E-3</v>
      </c>
      <c r="CG30" s="1">
        <v>1.9788219637081788E-3</v>
      </c>
      <c r="CH30" s="1">
        <v>9.719088689882936E-4</v>
      </c>
      <c r="CI30" s="1">
        <v>2.4237670224851048E-3</v>
      </c>
      <c r="CJ30" s="1">
        <v>4.7552356213170751E-3</v>
      </c>
      <c r="CK30" s="1">
        <v>1.8312418613111779E-3</v>
      </c>
      <c r="CL30" s="1">
        <v>3.0272233845703871E-3</v>
      </c>
      <c r="CM30" s="1">
        <v>1.4999193293840005E-3</v>
      </c>
      <c r="CN30" s="1">
        <v>1.9862941810656382E-3</v>
      </c>
      <c r="CO30" s="1">
        <v>1.7382179271440315E-3</v>
      </c>
      <c r="CP30" s="1">
        <v>2.0261129677240641E-3</v>
      </c>
      <c r="CQ30" s="1">
        <v>2.6531024829567714E-3</v>
      </c>
      <c r="CR30" s="1">
        <v>2.1056155157443018E-3</v>
      </c>
      <c r="CS30" s="1">
        <v>2.0801853155946147E-3</v>
      </c>
      <c r="CT30" s="1">
        <v>2.1579692908011861E-3</v>
      </c>
      <c r="CU30" s="1">
        <v>1.5573538599348295E-3</v>
      </c>
      <c r="CV30" s="1">
        <v>4.7181279657118984E-3</v>
      </c>
      <c r="CW30" s="1">
        <v>2.4633257208789088E-3</v>
      </c>
      <c r="CX30" s="1">
        <v>4.5260379777304679E-3</v>
      </c>
      <c r="CY30" s="1">
        <v>5.8823810175719395E-3</v>
      </c>
      <c r="CZ30" s="1">
        <v>4.1395153400927299E-3</v>
      </c>
      <c r="DA30" s="1">
        <v>9.9471484787407548E-4</v>
      </c>
      <c r="DB30" s="1">
        <v>8.794056586152392E-3</v>
      </c>
      <c r="DC30" s="3">
        <v>1.9333662276087493</v>
      </c>
      <c r="DD30" s="3">
        <v>1.5180379523141916</v>
      </c>
    </row>
    <row r="31" spans="1:108" ht="12.75" customHeight="1">
      <c r="A31" s="253">
        <v>212</v>
      </c>
      <c r="B31" s="82" t="s">
        <v>244</v>
      </c>
      <c r="C31" s="1">
        <v>1.6193731643258916E-4</v>
      </c>
      <c r="D31" s="1">
        <v>1.5564959132197159E-4</v>
      </c>
      <c r="E31" s="1">
        <v>3.3107274042494192E-4</v>
      </c>
      <c r="F31" s="1">
        <v>8.9544045543660933E-5</v>
      </c>
      <c r="G31" s="1">
        <v>1.7705895244334271E-4</v>
      </c>
      <c r="H31" s="1">
        <v>0</v>
      </c>
      <c r="I31" s="1">
        <v>5.1916362689670274E-4</v>
      </c>
      <c r="J31" s="1">
        <v>1.5836778683921607E-4</v>
      </c>
      <c r="K31" s="1">
        <v>1.1160827296874583E-4</v>
      </c>
      <c r="L31" s="1">
        <v>1.3750891216765388E-4</v>
      </c>
      <c r="M31" s="1">
        <v>0</v>
      </c>
      <c r="N31" s="1">
        <v>3.7693322104255913E-4</v>
      </c>
      <c r="O31" s="1">
        <v>1.9459829563266517E-4</v>
      </c>
      <c r="P31" s="1">
        <v>1.5484509683296778E-4</v>
      </c>
      <c r="Q31" s="1">
        <v>5.856235822005437E-4</v>
      </c>
      <c r="R31" s="1">
        <v>1.4281015132114831E-3</v>
      </c>
      <c r="S31" s="1">
        <v>1.9585189051380902E-4</v>
      </c>
      <c r="T31" s="1">
        <v>2.5393869854712774E-4</v>
      </c>
      <c r="U31" s="1">
        <v>3.3070224676973446E-3</v>
      </c>
      <c r="V31" s="1">
        <v>2.08968177287124E-3</v>
      </c>
      <c r="W31" s="1">
        <v>2.8686410729337542E-4</v>
      </c>
      <c r="X31" s="1">
        <v>9.6987796241409098E-4</v>
      </c>
      <c r="Y31" s="1">
        <v>3.0512656507892692E-4</v>
      </c>
      <c r="Z31" s="1">
        <v>6.7591237783685802E-4</v>
      </c>
      <c r="AA31" s="1">
        <v>1.2819442726063184E-4</v>
      </c>
      <c r="AB31" s="1">
        <v>3.0038703222002444E-4</v>
      </c>
      <c r="AC31" s="1">
        <v>6.7596047573514878E-5</v>
      </c>
      <c r="AD31" s="1">
        <v>1.0322607097949228</v>
      </c>
      <c r="AE31" s="1">
        <v>3.7122562763529111E-4</v>
      </c>
      <c r="AF31" s="1">
        <v>4.3557037068374881E-4</v>
      </c>
      <c r="AG31" s="1">
        <v>1.1076530542204935E-4</v>
      </c>
      <c r="AH31" s="1">
        <v>1.944685314531228E-4</v>
      </c>
      <c r="AI31" s="1">
        <v>1.5638765863012773E-3</v>
      </c>
      <c r="AJ31" s="1">
        <v>4.0750789287072239E-4</v>
      </c>
      <c r="AK31" s="1">
        <v>5.8702210829475092E-3</v>
      </c>
      <c r="AL31" s="1">
        <v>3.8322119786167327E-2</v>
      </c>
      <c r="AM31" s="1">
        <v>1.5535101370486139E-2</v>
      </c>
      <c r="AN31" s="1">
        <v>1.7801834056919326E-2</v>
      </c>
      <c r="AO31" s="1">
        <v>5.7806461701210112E-4</v>
      </c>
      <c r="AP31" s="1">
        <v>3.6117834040678742E-4</v>
      </c>
      <c r="AQ31" s="1">
        <v>6.069557245008475E-3</v>
      </c>
      <c r="AR31" s="1">
        <v>5.414904296614678E-3</v>
      </c>
      <c r="AS31" s="1">
        <v>1.7460398983611025E-3</v>
      </c>
      <c r="AT31" s="1">
        <v>1.6825259211941082E-3</v>
      </c>
      <c r="AU31" s="1">
        <v>3.2818308762717663E-4</v>
      </c>
      <c r="AV31" s="1">
        <v>3.5802060785758563E-4</v>
      </c>
      <c r="AW31" s="1">
        <v>4.2082628271070257E-4</v>
      </c>
      <c r="AX31" s="1">
        <v>1.19212442728512E-3</v>
      </c>
      <c r="AY31" s="1">
        <v>1.0977233033724197E-3</v>
      </c>
      <c r="AZ31" s="1">
        <v>2.5000353421244994E-4</v>
      </c>
      <c r="BA31" s="1">
        <v>1.2998082697345088E-3</v>
      </c>
      <c r="BB31" s="1">
        <v>6.1106082151508488E-4</v>
      </c>
      <c r="BC31" s="1">
        <v>1.7314939771881016E-4</v>
      </c>
      <c r="BD31" s="1">
        <v>1.3758330746175731E-3</v>
      </c>
      <c r="BE31" s="1">
        <v>5.5199048219699721E-3</v>
      </c>
      <c r="BF31" s="1">
        <v>1.0367193079712778E-3</v>
      </c>
      <c r="BG31" s="1">
        <v>3.7641126830721564E-4</v>
      </c>
      <c r="BH31" s="1">
        <v>3.7835994281622823E-4</v>
      </c>
      <c r="BI31" s="1">
        <v>1.4107209753586234E-3</v>
      </c>
      <c r="BJ31" s="1">
        <v>9.1781204995014108E-4</v>
      </c>
      <c r="BK31" s="1">
        <v>1.949797251545719E-2</v>
      </c>
      <c r="BL31" s="1">
        <v>8.9668776061622366E-3</v>
      </c>
      <c r="BM31" s="1">
        <v>1.3982187287690424E-2</v>
      </c>
      <c r="BN31" s="1">
        <v>2.2893701205880688E-4</v>
      </c>
      <c r="BO31" s="1">
        <v>4.6582832942295782E-4</v>
      </c>
      <c r="BP31" s="1">
        <v>7.420619213353983E-4</v>
      </c>
      <c r="BQ31" s="1">
        <v>1.887367753258253E-4</v>
      </c>
      <c r="BR31" s="1">
        <v>5.8145923613613074E-5</v>
      </c>
      <c r="BS31" s="1">
        <v>1.4077757039899236E-4</v>
      </c>
      <c r="BT31" s="1">
        <v>6.8729059797127467E-5</v>
      </c>
      <c r="BU31" s="1">
        <v>1.1519847262677326E-5</v>
      </c>
      <c r="BV31" s="1">
        <v>5.0300940300119969E-4</v>
      </c>
      <c r="BW31" s="1">
        <v>5.1403567377276179E-5</v>
      </c>
      <c r="BX31" s="1">
        <v>6.8129236839602656E-5</v>
      </c>
      <c r="BY31" s="1">
        <v>8.0642784973013028E-5</v>
      </c>
      <c r="BZ31" s="1">
        <v>4.3823215677502215E-5</v>
      </c>
      <c r="CA31" s="1">
        <v>4.7868830062469907E-5</v>
      </c>
      <c r="CB31" s="1">
        <v>4.4219313261788771E-4</v>
      </c>
      <c r="CC31" s="1">
        <v>1.0344352430267376E-4</v>
      </c>
      <c r="CD31" s="1">
        <v>5.8776492434420444E-5</v>
      </c>
      <c r="CE31" s="1">
        <v>1.1597381966113272E-4</v>
      </c>
      <c r="CF31" s="1">
        <v>8.7410747598353142E-5</v>
      </c>
      <c r="CG31" s="1">
        <v>3.7969463925762601E-5</v>
      </c>
      <c r="CH31" s="1">
        <v>6.4761342346180591E-5</v>
      </c>
      <c r="CI31" s="1">
        <v>8.9361824854665786E-5</v>
      </c>
      <c r="CJ31" s="1">
        <v>1.1889275147685139E-4</v>
      </c>
      <c r="CK31" s="1">
        <v>2.2452820436701874E-4</v>
      </c>
      <c r="CL31" s="1">
        <v>1.0327591595123033E-4</v>
      </c>
      <c r="CM31" s="1">
        <v>8.6048385796317134E-5</v>
      </c>
      <c r="CN31" s="1">
        <v>1.289214129245916E-4</v>
      </c>
      <c r="CO31" s="1">
        <v>1.990876676094522E-4</v>
      </c>
      <c r="CP31" s="1">
        <v>1.3580565518307532E-4</v>
      </c>
      <c r="CQ31" s="1">
        <v>1.7710903706105618E-4</v>
      </c>
      <c r="CR31" s="1">
        <v>6.0328885798535063E-5</v>
      </c>
      <c r="CS31" s="1">
        <v>7.5766403540307093E-5</v>
      </c>
      <c r="CT31" s="1">
        <v>1.3959937816462211E-4</v>
      </c>
      <c r="CU31" s="1">
        <v>5.475694223367932E-5</v>
      </c>
      <c r="CV31" s="1">
        <v>3.9250009678882251E-4</v>
      </c>
      <c r="CW31" s="1">
        <v>4.977929211060733E-4</v>
      </c>
      <c r="CX31" s="1">
        <v>2.9707841768236227E-4</v>
      </c>
      <c r="CY31" s="1">
        <v>3.4353684838609019E-4</v>
      </c>
      <c r="CZ31" s="1">
        <v>2.9364089004924412E-4</v>
      </c>
      <c r="DA31" s="1">
        <v>7.8038138174774777E-5</v>
      </c>
      <c r="DB31" s="1">
        <v>2.1155929533238759E-4</v>
      </c>
      <c r="DC31" s="3">
        <v>1.2083996066825213</v>
      </c>
      <c r="DD31" s="3">
        <v>0.94880961419009102</v>
      </c>
    </row>
    <row r="32" spans="1:108" ht="12.75" customHeight="1">
      <c r="A32" s="253">
        <v>221</v>
      </c>
      <c r="B32" s="82" t="s">
        <v>245</v>
      </c>
      <c r="C32" s="1">
        <v>1.9187458944645874E-3</v>
      </c>
      <c r="D32" s="1">
        <v>8.1474532450949671E-4</v>
      </c>
      <c r="E32" s="1">
        <v>7.8947213231171155E-4</v>
      </c>
      <c r="F32" s="1">
        <v>2.9292872112277658E-3</v>
      </c>
      <c r="G32" s="1">
        <v>2.7014111152417206E-3</v>
      </c>
      <c r="H32" s="1">
        <v>0</v>
      </c>
      <c r="I32" s="1">
        <v>3.7046807996548583E-4</v>
      </c>
      <c r="J32" s="1">
        <v>4.6226555298658888E-3</v>
      </c>
      <c r="K32" s="1">
        <v>3.5715489398161419E-3</v>
      </c>
      <c r="L32" s="1">
        <v>9.9482821410932652E-4</v>
      </c>
      <c r="M32" s="1">
        <v>0</v>
      </c>
      <c r="N32" s="1">
        <v>9.6943558997233796E-4</v>
      </c>
      <c r="O32" s="1">
        <v>3.5285798307434259E-3</v>
      </c>
      <c r="P32" s="1">
        <v>1.8097350984188668E-3</v>
      </c>
      <c r="Q32" s="1">
        <v>5.7853081669959044E-3</v>
      </c>
      <c r="R32" s="1">
        <v>5.2104397021442736E-4</v>
      </c>
      <c r="S32" s="1">
        <v>7.4332205299035444E-4</v>
      </c>
      <c r="T32" s="1">
        <v>9.1497789636157678E-3</v>
      </c>
      <c r="U32" s="1">
        <v>2.1540527214310825E-3</v>
      </c>
      <c r="V32" s="1">
        <v>9.8140884404952712E-4</v>
      </c>
      <c r="W32" s="1">
        <v>4.6356510648489532E-5</v>
      </c>
      <c r="X32" s="1">
        <v>4.215209948950943E-4</v>
      </c>
      <c r="Y32" s="1">
        <v>1.3394047502311016E-4</v>
      </c>
      <c r="Z32" s="1">
        <v>1.5979776241884355E-3</v>
      </c>
      <c r="AA32" s="1">
        <v>6.8165187948921483E-3</v>
      </c>
      <c r="AB32" s="1">
        <v>2.2934300414286304E-3</v>
      </c>
      <c r="AC32" s="1">
        <v>4.0107876211710509E-5</v>
      </c>
      <c r="AD32" s="1">
        <v>4.9111147423872837E-5</v>
      </c>
      <c r="AE32" s="1">
        <v>1.0465093661124525</v>
      </c>
      <c r="AF32" s="1">
        <v>1.2124820389871546E-2</v>
      </c>
      <c r="AG32" s="1">
        <v>1.3823295095856804E-2</v>
      </c>
      <c r="AH32" s="1">
        <v>5.8724785022232929E-3</v>
      </c>
      <c r="AI32" s="1">
        <v>2.0279798629585508E-4</v>
      </c>
      <c r="AJ32" s="1">
        <v>4.9385752284967881E-4</v>
      </c>
      <c r="AK32" s="1">
        <v>6.9163393697002455E-4</v>
      </c>
      <c r="AL32" s="1">
        <v>6.712119552874956E-5</v>
      </c>
      <c r="AM32" s="1">
        <v>2.0433371705665319E-4</v>
      </c>
      <c r="AN32" s="1">
        <v>9.6106752659936496E-5</v>
      </c>
      <c r="AO32" s="1">
        <v>1.2110124154122149E-4</v>
      </c>
      <c r="AP32" s="1">
        <v>5.7757665449691565E-3</v>
      </c>
      <c r="AQ32" s="1">
        <v>4.9592977545750961E-4</v>
      </c>
      <c r="AR32" s="1">
        <v>6.0766869481770382E-4</v>
      </c>
      <c r="AS32" s="1">
        <v>1.6867756995876456E-3</v>
      </c>
      <c r="AT32" s="1">
        <v>1.7988042644408676E-3</v>
      </c>
      <c r="AU32" s="1">
        <v>8.7368357638761308E-3</v>
      </c>
      <c r="AV32" s="1">
        <v>4.9411981348612046E-3</v>
      </c>
      <c r="AW32" s="1">
        <v>2.699134062909646E-3</v>
      </c>
      <c r="AX32" s="1">
        <v>4.3155298761412882E-3</v>
      </c>
      <c r="AY32" s="1">
        <v>7.4509519433803668E-3</v>
      </c>
      <c r="AZ32" s="1">
        <v>2.5253460087068598E-3</v>
      </c>
      <c r="BA32" s="1">
        <v>2.4692676727342055E-2</v>
      </c>
      <c r="BB32" s="1">
        <v>4.4863924629216529E-3</v>
      </c>
      <c r="BC32" s="1">
        <v>8.4999379264287991E-3</v>
      </c>
      <c r="BD32" s="1">
        <v>4.6571144428508397E-3</v>
      </c>
      <c r="BE32" s="1">
        <v>8.0557678122972166E-4</v>
      </c>
      <c r="BF32" s="1">
        <v>4.1019965797323241E-4</v>
      </c>
      <c r="BG32" s="1">
        <v>1.1467218008036056E-2</v>
      </c>
      <c r="BH32" s="1">
        <v>5.4834368758001752E-4</v>
      </c>
      <c r="BI32" s="1">
        <v>2.3207277354135524E-3</v>
      </c>
      <c r="BJ32" s="1">
        <v>3.355944022807077E-3</v>
      </c>
      <c r="BK32" s="1">
        <v>1.7804069233055878E-3</v>
      </c>
      <c r="BL32" s="1">
        <v>2.1891742869693518E-3</v>
      </c>
      <c r="BM32" s="1">
        <v>1.1220456092088699E-4</v>
      </c>
      <c r="BN32" s="1">
        <v>1.5258117649304682E-4</v>
      </c>
      <c r="BO32" s="1">
        <v>7.6952753007795667E-3</v>
      </c>
      <c r="BP32" s="1">
        <v>5.5712998503731881E-4</v>
      </c>
      <c r="BQ32" s="1">
        <v>1.126337438382765E-3</v>
      </c>
      <c r="BR32" s="1">
        <v>6.969018926116854E-4</v>
      </c>
      <c r="BS32" s="1">
        <v>2.1732006402404899E-4</v>
      </c>
      <c r="BT32" s="1">
        <v>3.4204266000686858E-4</v>
      </c>
      <c r="BU32" s="1">
        <v>1.4112490985331374E-4</v>
      </c>
      <c r="BV32" s="1">
        <v>1.6538740370148665E-4</v>
      </c>
      <c r="BW32" s="1">
        <v>1.6063520645043513E-4</v>
      </c>
      <c r="BX32" s="1">
        <v>4.2546971914746536E-4</v>
      </c>
      <c r="BY32" s="1">
        <v>1.715121734178853E-4</v>
      </c>
      <c r="BZ32" s="1">
        <v>2.1850099305856607E-4</v>
      </c>
      <c r="CA32" s="1">
        <v>4.8317675607108105E-4</v>
      </c>
      <c r="CB32" s="1">
        <v>8.0705546042051507E-4</v>
      </c>
      <c r="CC32" s="1">
        <v>2.8145114895712539E-4</v>
      </c>
      <c r="CD32" s="1">
        <v>8.3761072091484217E-5</v>
      </c>
      <c r="CE32" s="1">
        <v>1.93708295557057E-4</v>
      </c>
      <c r="CF32" s="1">
        <v>3.2536243660428527E-4</v>
      </c>
      <c r="CG32" s="1">
        <v>1.8488179616963233E-3</v>
      </c>
      <c r="CH32" s="1">
        <v>2.0379017791711263E-4</v>
      </c>
      <c r="CI32" s="1">
        <v>8.7911673103435858E-4</v>
      </c>
      <c r="CJ32" s="1">
        <v>3.1084585829374822E-4</v>
      </c>
      <c r="CK32" s="1">
        <v>2.0576453829964739E-4</v>
      </c>
      <c r="CL32" s="1">
        <v>1.252367493540227E-3</v>
      </c>
      <c r="CM32" s="1">
        <v>4.7619778414167302E-4</v>
      </c>
      <c r="CN32" s="1">
        <v>1.8269895414477764E-4</v>
      </c>
      <c r="CO32" s="1">
        <v>2.614868057266273E-4</v>
      </c>
      <c r="CP32" s="1">
        <v>2.6557976768423438E-4</v>
      </c>
      <c r="CQ32" s="1">
        <v>7.8934308968935346E-4</v>
      </c>
      <c r="CR32" s="1">
        <v>2.512602552611583E-4</v>
      </c>
      <c r="CS32" s="1">
        <v>1.1553819386653258E-3</v>
      </c>
      <c r="CT32" s="1">
        <v>1.717533238699476E-3</v>
      </c>
      <c r="CU32" s="1">
        <v>3.6900721059203505E-4</v>
      </c>
      <c r="CV32" s="1">
        <v>6.5909878533559831E-4</v>
      </c>
      <c r="CW32" s="1">
        <v>7.0091236880522165E-4</v>
      </c>
      <c r="CX32" s="1">
        <v>9.1551393459525889E-4</v>
      </c>
      <c r="CY32" s="1">
        <v>1.337448914487294E-3</v>
      </c>
      <c r="CZ32" s="1">
        <v>3.8351212818526587E-4</v>
      </c>
      <c r="DA32" s="1">
        <v>7.1990203008807938E-3</v>
      </c>
      <c r="DB32" s="1">
        <v>8.4219862166944092E-4</v>
      </c>
      <c r="DC32" s="3">
        <v>1.2787731925428991</v>
      </c>
      <c r="DD32" s="3">
        <v>1.0040654537982057</v>
      </c>
    </row>
    <row r="33" spans="1:108" ht="12.75" customHeight="1">
      <c r="A33" s="254">
        <v>222</v>
      </c>
      <c r="B33" s="255" t="s">
        <v>246</v>
      </c>
      <c r="C33" s="26">
        <v>8.8433988999996743E-4</v>
      </c>
      <c r="D33" s="26">
        <v>4.450473031187275E-4</v>
      </c>
      <c r="E33" s="26">
        <v>1.9669713818851208E-3</v>
      </c>
      <c r="F33" s="26">
        <v>6.147074186558766E-4</v>
      </c>
      <c r="G33" s="26">
        <v>3.9224974416998107E-4</v>
      </c>
      <c r="H33" s="26">
        <v>0</v>
      </c>
      <c r="I33" s="26">
        <v>1.764322999716027E-3</v>
      </c>
      <c r="J33" s="26">
        <v>2.8994434323914451E-4</v>
      </c>
      <c r="K33" s="26">
        <v>1.7795948406765686E-4</v>
      </c>
      <c r="L33" s="26">
        <v>2.5351180177515386E-4</v>
      </c>
      <c r="M33" s="26">
        <v>0</v>
      </c>
      <c r="N33" s="26">
        <v>1.4528895453961329E-4</v>
      </c>
      <c r="O33" s="26">
        <v>1.0265307722834662E-3</v>
      </c>
      <c r="P33" s="26">
        <v>4.4566819066711001E-4</v>
      </c>
      <c r="Q33" s="26">
        <v>3.732473659424609E-4</v>
      </c>
      <c r="R33" s="26">
        <v>1.7312226763176527E-4</v>
      </c>
      <c r="S33" s="26">
        <v>1.2106092723899366E-4</v>
      </c>
      <c r="T33" s="26">
        <v>2.3643634322571426E-4</v>
      </c>
      <c r="U33" s="26">
        <v>5.2932566998438392E-4</v>
      </c>
      <c r="V33" s="26">
        <v>2.3481601343872013E-4</v>
      </c>
      <c r="W33" s="26">
        <v>1.9540362547064484E-4</v>
      </c>
      <c r="X33" s="26">
        <v>5.2915956286926874E-4</v>
      </c>
      <c r="Y33" s="26">
        <v>2.5761350553782353E-4</v>
      </c>
      <c r="Z33" s="26">
        <v>1.2576079017997374E-4</v>
      </c>
      <c r="AA33" s="26">
        <v>4.8850815204551682E-4</v>
      </c>
      <c r="AB33" s="26">
        <v>2.8477457979412776E-4</v>
      </c>
      <c r="AC33" s="26">
        <v>1.9331951049768505E-5</v>
      </c>
      <c r="AD33" s="26">
        <v>8.9365047694431963E-5</v>
      </c>
      <c r="AE33" s="26">
        <v>2.980051003139324E-4</v>
      </c>
      <c r="AF33" s="26">
        <v>1.0158097702420228</v>
      </c>
      <c r="AG33" s="26">
        <v>6.5007443571477833E-4</v>
      </c>
      <c r="AH33" s="26">
        <v>7.925497863016109E-5</v>
      </c>
      <c r="AI33" s="26">
        <v>1.9420550188718583E-3</v>
      </c>
      <c r="AJ33" s="26">
        <v>2.9016391326953678E-4</v>
      </c>
      <c r="AK33" s="26">
        <v>7.4201064242763147E-4</v>
      </c>
      <c r="AL33" s="26">
        <v>3.6344545566852836E-4</v>
      </c>
      <c r="AM33" s="26">
        <v>2.5373260867346537E-4</v>
      </c>
      <c r="AN33" s="26">
        <v>2.7541592229325483E-4</v>
      </c>
      <c r="AO33" s="26">
        <v>8.9814170381114034E-5</v>
      </c>
      <c r="AP33" s="26">
        <v>1.6789642417459411E-4</v>
      </c>
      <c r="AQ33" s="26">
        <v>9.4735791122124192E-4</v>
      </c>
      <c r="AR33" s="26">
        <v>3.5175910325893655E-4</v>
      </c>
      <c r="AS33" s="26">
        <v>2.6805736367639778E-3</v>
      </c>
      <c r="AT33" s="26">
        <v>1.9945999352241847E-3</v>
      </c>
      <c r="AU33" s="26">
        <v>2.5005702484756569E-3</v>
      </c>
      <c r="AV33" s="26">
        <v>2.098084537124146E-3</v>
      </c>
      <c r="AW33" s="26">
        <v>2.5245796417041792E-4</v>
      </c>
      <c r="AX33" s="26">
        <v>2.5360558791389636E-3</v>
      </c>
      <c r="AY33" s="26">
        <v>2.3918285291835918E-3</v>
      </c>
      <c r="AZ33" s="26">
        <v>7.8921680680578735E-4</v>
      </c>
      <c r="BA33" s="26">
        <v>1.8776189963752694E-3</v>
      </c>
      <c r="BB33" s="26">
        <v>1.2272373300431093E-3</v>
      </c>
      <c r="BC33" s="26">
        <v>9.0275060498984545E-4</v>
      </c>
      <c r="BD33" s="26">
        <v>5.6107125534302091E-3</v>
      </c>
      <c r="BE33" s="26">
        <v>2.8545141953157504E-3</v>
      </c>
      <c r="BF33" s="26">
        <v>3.6862768309001625E-3</v>
      </c>
      <c r="BG33" s="26">
        <v>2.8296633918023875E-3</v>
      </c>
      <c r="BH33" s="26">
        <v>1.6810823242112878E-3</v>
      </c>
      <c r="BI33" s="26">
        <v>2.8809677611558104E-4</v>
      </c>
      <c r="BJ33" s="26">
        <v>3.3854155691486485E-4</v>
      </c>
      <c r="BK33" s="26">
        <v>1.2370685976278021E-3</v>
      </c>
      <c r="BL33" s="26">
        <v>1.2590277996950055E-3</v>
      </c>
      <c r="BM33" s="26">
        <v>2.0351566649910786E-4</v>
      </c>
      <c r="BN33" s="26">
        <v>8.6626250668944647E-5</v>
      </c>
      <c r="BO33" s="26">
        <v>6.7604736324438264E-4</v>
      </c>
      <c r="BP33" s="26">
        <v>3.513030331761694E-3</v>
      </c>
      <c r="BQ33" s="26">
        <v>1.7961726358514679E-4</v>
      </c>
      <c r="BR33" s="26">
        <v>8.8482529603837074E-5</v>
      </c>
      <c r="BS33" s="26">
        <v>5.3727097893548949E-5</v>
      </c>
      <c r="BT33" s="26">
        <v>3.6614905564107864E-5</v>
      </c>
      <c r="BU33" s="26">
        <v>1.051754081690982E-5</v>
      </c>
      <c r="BV33" s="26">
        <v>1.5057293328300399E-4</v>
      </c>
      <c r="BW33" s="26">
        <v>6.8279138561091763E-4</v>
      </c>
      <c r="BX33" s="26">
        <v>3.3362164813472294E-3</v>
      </c>
      <c r="BY33" s="26">
        <v>8.4688155459306024E-4</v>
      </c>
      <c r="BZ33" s="26">
        <v>1.1265390718831017E-4</v>
      </c>
      <c r="CA33" s="26">
        <v>3.3996979296148318E-4</v>
      </c>
      <c r="CB33" s="26">
        <v>2.7437795014962913E-4</v>
      </c>
      <c r="CC33" s="26">
        <v>1.389531817505352E-4</v>
      </c>
      <c r="CD33" s="26">
        <v>1.454182362799416E-4</v>
      </c>
      <c r="CE33" s="26">
        <v>1.6923756175033582E-4</v>
      </c>
      <c r="CF33" s="26">
        <v>1.5546710308275938E-4</v>
      </c>
      <c r="CG33" s="26">
        <v>1.6253207919338946E-4</v>
      </c>
      <c r="CH33" s="26">
        <v>1.1183205084365524E-4</v>
      </c>
      <c r="CI33" s="26">
        <v>1.2421020467455579E-4</v>
      </c>
      <c r="CJ33" s="26">
        <v>5.3715597424341868E-4</v>
      </c>
      <c r="CK33" s="26">
        <v>9.6757833435974594E-5</v>
      </c>
      <c r="CL33" s="26">
        <v>3.4541913567988976E-4</v>
      </c>
      <c r="CM33" s="26">
        <v>3.9801346904301391E-4</v>
      </c>
      <c r="CN33" s="26">
        <v>3.8299555598240461E-4</v>
      </c>
      <c r="CO33" s="26">
        <v>5.289184768794634E-4</v>
      </c>
      <c r="CP33" s="26">
        <v>5.2241502201165241E-4</v>
      </c>
      <c r="CQ33" s="26">
        <v>1.6042179854812873E-3</v>
      </c>
      <c r="CR33" s="26">
        <v>8.1923595083394432E-4</v>
      </c>
      <c r="CS33" s="26">
        <v>1.0135684889498801E-4</v>
      </c>
      <c r="CT33" s="26">
        <v>1.1723692701667359E-2</v>
      </c>
      <c r="CU33" s="26">
        <v>8.8752971865823014E-5</v>
      </c>
      <c r="CV33" s="26">
        <v>6.2410418730424156E-4</v>
      </c>
      <c r="CW33" s="26">
        <v>1.751603399817838E-4</v>
      </c>
      <c r="CX33" s="26">
        <v>3.1380322160327005E-4</v>
      </c>
      <c r="CY33" s="26">
        <v>7.0193280000724475E-4</v>
      </c>
      <c r="CZ33" s="26">
        <v>3.3119057987529603E-4</v>
      </c>
      <c r="DA33" s="26">
        <v>2.8906035416757796E-3</v>
      </c>
      <c r="DB33" s="26">
        <v>3.5290374965337275E-4</v>
      </c>
      <c r="DC33" s="6">
        <v>1.1074991262259177</v>
      </c>
      <c r="DD33" s="6">
        <v>0.86958470762424744</v>
      </c>
    </row>
    <row r="34" spans="1:108" ht="12.75" customHeight="1">
      <c r="A34" s="253">
        <v>231</v>
      </c>
      <c r="B34" s="82" t="s">
        <v>247</v>
      </c>
      <c r="C34" s="1">
        <v>5.9303094128426087E-9</v>
      </c>
      <c r="D34" s="1">
        <v>2.0589722015380992E-9</v>
      </c>
      <c r="E34" s="1">
        <v>2.3150583645836255E-9</v>
      </c>
      <c r="F34" s="1">
        <v>1.4939851473444826E-8</v>
      </c>
      <c r="G34" s="1">
        <v>2.8287353550344706E-8</v>
      </c>
      <c r="H34" s="1">
        <v>0</v>
      </c>
      <c r="I34" s="1">
        <v>1.0386929687534994E-7</v>
      </c>
      <c r="J34" s="1">
        <v>4.7645313238302871E-9</v>
      </c>
      <c r="K34" s="1">
        <v>2.3195100137679692E-9</v>
      </c>
      <c r="L34" s="1">
        <v>4.2169796742037919E-9</v>
      </c>
      <c r="M34" s="1">
        <v>0</v>
      </c>
      <c r="N34" s="1">
        <v>1.256923483912001E-8</v>
      </c>
      <c r="O34" s="1">
        <v>7.6826781916454725E-8</v>
      </c>
      <c r="P34" s="1">
        <v>3.8825078402789376E-8</v>
      </c>
      <c r="Q34" s="1">
        <v>6.6612767093048585E-8</v>
      </c>
      <c r="R34" s="1">
        <v>5.0665767373338762E-9</v>
      </c>
      <c r="S34" s="1">
        <v>1.7861867505550124E-8</v>
      </c>
      <c r="T34" s="1">
        <v>7.3478912613189053E-9</v>
      </c>
      <c r="U34" s="1">
        <v>1.1826218158495908E-8</v>
      </c>
      <c r="V34" s="1">
        <v>3.2000635291277621E-9</v>
      </c>
      <c r="W34" s="1">
        <v>3.3061492579000765E-9</v>
      </c>
      <c r="X34" s="1">
        <v>2.2257242022283296E-9</v>
      </c>
      <c r="Y34" s="1">
        <v>2.5274279442653619E-9</v>
      </c>
      <c r="Z34" s="1">
        <v>3.0629489202755432E-9</v>
      </c>
      <c r="AA34" s="1">
        <v>5.524866021222921E-9</v>
      </c>
      <c r="AB34" s="1">
        <v>1.3113000002145455E-8</v>
      </c>
      <c r="AC34" s="1">
        <v>2.1855294959095903E-10</v>
      </c>
      <c r="AD34" s="1">
        <v>2.3474667875080005E-9</v>
      </c>
      <c r="AE34" s="1">
        <v>9.3346610266189451E-9</v>
      </c>
      <c r="AF34" s="1">
        <v>1.6990867340567748E-8</v>
      </c>
      <c r="AG34" s="1">
        <v>1.0000086801952328</v>
      </c>
      <c r="AH34" s="1">
        <v>1.1977029761252355E-8</v>
      </c>
      <c r="AI34" s="1">
        <v>1.3237039379610857E-8</v>
      </c>
      <c r="AJ34" s="1">
        <v>6.0559073925857522E-8</v>
      </c>
      <c r="AK34" s="1">
        <v>1.2036121450434218E-8</v>
      </c>
      <c r="AL34" s="1">
        <v>2.9612439688197118E-9</v>
      </c>
      <c r="AM34" s="1">
        <v>3.5556980590427418E-8</v>
      </c>
      <c r="AN34" s="1">
        <v>2.7153106530945294E-9</v>
      </c>
      <c r="AO34" s="1">
        <v>1.5883913547968276E-9</v>
      </c>
      <c r="AP34" s="1">
        <v>2.3978843019079125E-9</v>
      </c>
      <c r="AQ34" s="1">
        <v>3.3492468653650703E-8</v>
      </c>
      <c r="AR34" s="1">
        <v>2.5563025065953293E-9</v>
      </c>
      <c r="AS34" s="1">
        <v>4.3606885269303994E-9</v>
      </c>
      <c r="AT34" s="1">
        <v>2.6680008952088267E-8</v>
      </c>
      <c r="AU34" s="1">
        <v>6.4025396187120894E-8</v>
      </c>
      <c r="AV34" s="1">
        <v>2.4915912726290635E-8</v>
      </c>
      <c r="AW34" s="1">
        <v>1.8739700427583742E-8</v>
      </c>
      <c r="AX34" s="1">
        <v>5.9266883625888326E-9</v>
      </c>
      <c r="AY34" s="1">
        <v>1.8275186055693083E-9</v>
      </c>
      <c r="AZ34" s="1">
        <v>2.4444381351831125E-8</v>
      </c>
      <c r="BA34" s="1">
        <v>2.6954741655994221E-9</v>
      </c>
      <c r="BB34" s="1">
        <v>4.6022179146399855E-9</v>
      </c>
      <c r="BC34" s="1">
        <v>2.0301325719018727E-9</v>
      </c>
      <c r="BD34" s="1">
        <v>9.3612343607631067E-9</v>
      </c>
      <c r="BE34" s="1">
        <v>7.4342738458049388E-9</v>
      </c>
      <c r="BF34" s="1">
        <v>8.2524937010699154E-9</v>
      </c>
      <c r="BG34" s="1">
        <v>3.0146941348223073E-7</v>
      </c>
      <c r="BH34" s="1">
        <v>7.7104046525039866E-9</v>
      </c>
      <c r="BI34" s="1">
        <v>5.2685443690464575E-9</v>
      </c>
      <c r="BJ34" s="1">
        <v>1.0398688314003682E-8</v>
      </c>
      <c r="BK34" s="1">
        <v>6.1869267675030574E-9</v>
      </c>
      <c r="BL34" s="1">
        <v>9.2451870693631123E-9</v>
      </c>
      <c r="BM34" s="1">
        <v>5.0884894731937617E-9</v>
      </c>
      <c r="BN34" s="1">
        <v>2.2896744502209061E-7</v>
      </c>
      <c r="BO34" s="1">
        <v>1.3262760040227857E-8</v>
      </c>
      <c r="BP34" s="1">
        <v>1.6439389147748868E-8</v>
      </c>
      <c r="BQ34" s="1">
        <v>1.185463686613056E-8</v>
      </c>
      <c r="BR34" s="1">
        <v>1.3541834416554129E-8</v>
      </c>
      <c r="BS34" s="1">
        <v>3.7355527604481729E-9</v>
      </c>
      <c r="BT34" s="1">
        <v>2.7525305226528249E-9</v>
      </c>
      <c r="BU34" s="1">
        <v>9.0357441950971749E-10</v>
      </c>
      <c r="BV34" s="1">
        <v>2.0252982976848539E-8</v>
      </c>
      <c r="BW34" s="1">
        <v>4.5798162237677284E-9</v>
      </c>
      <c r="BX34" s="1">
        <v>4.6844223122550081E-9</v>
      </c>
      <c r="BY34" s="1">
        <v>6.5743323385045063E-9</v>
      </c>
      <c r="BZ34" s="1">
        <v>3.976239793424292E-9</v>
      </c>
      <c r="CA34" s="1">
        <v>2.306909416523396E-9</v>
      </c>
      <c r="CB34" s="1">
        <v>4.2319032017861162E-9</v>
      </c>
      <c r="CC34" s="1">
        <v>6.003167481665218E-9</v>
      </c>
      <c r="CD34" s="1">
        <v>4.444841617141132E-8</v>
      </c>
      <c r="CE34" s="1">
        <v>2.7151743825983139E-7</v>
      </c>
      <c r="CF34" s="1">
        <v>3.5088488467500704E-8</v>
      </c>
      <c r="CG34" s="1">
        <v>3.0358256700969499E-9</v>
      </c>
      <c r="CH34" s="1">
        <v>1.2596121112974379E-7</v>
      </c>
      <c r="CI34" s="1">
        <v>8.5443159988139604E-9</v>
      </c>
      <c r="CJ34" s="1">
        <v>2.2070459522463503E-8</v>
      </c>
      <c r="CK34" s="1">
        <v>5.654792398304556E-9</v>
      </c>
      <c r="CL34" s="1">
        <v>8.2788759986336648E-8</v>
      </c>
      <c r="CM34" s="1">
        <v>4.4419606644026497E-9</v>
      </c>
      <c r="CN34" s="1">
        <v>2.1665796470876668E-8</v>
      </c>
      <c r="CO34" s="1">
        <v>1.1730199231578661E-8</v>
      </c>
      <c r="CP34" s="1">
        <v>6.0156886324750107E-9</v>
      </c>
      <c r="CQ34" s="1">
        <v>1.1571378079539996E-7</v>
      </c>
      <c r="CR34" s="1">
        <v>4.6820321821280014E-8</v>
      </c>
      <c r="CS34" s="1">
        <v>9.8339716845999565E-9</v>
      </c>
      <c r="CT34" s="1">
        <v>3.2972680931799616E-9</v>
      </c>
      <c r="CU34" s="1">
        <v>9.4734573177913845E-9</v>
      </c>
      <c r="CV34" s="1">
        <v>3.7126192047947696E-8</v>
      </c>
      <c r="CW34" s="1">
        <v>6.6943682587369788E-9</v>
      </c>
      <c r="CX34" s="1">
        <v>2.9817243880993902E-8</v>
      </c>
      <c r="CY34" s="1">
        <v>1.8525260183600928E-8</v>
      </c>
      <c r="CZ34" s="1">
        <v>9.0239704957209664E-8</v>
      </c>
      <c r="DA34" s="1">
        <v>4.1174802289910416E-9</v>
      </c>
      <c r="DB34" s="1">
        <v>9.1441484457113202E-8</v>
      </c>
      <c r="DC34" s="3">
        <v>1.0000113275582452</v>
      </c>
      <c r="DD34" s="3">
        <v>0.78518757920742988</v>
      </c>
    </row>
    <row r="35" spans="1:108" ht="12.75" customHeight="1">
      <c r="A35" s="253">
        <v>251</v>
      </c>
      <c r="B35" s="82" t="s">
        <v>248</v>
      </c>
      <c r="C35" s="1">
        <v>3.3215763961117513E-7</v>
      </c>
      <c r="D35" s="1">
        <v>2.1829510782601737E-7</v>
      </c>
      <c r="E35" s="1">
        <v>3.0033120950086549E-7</v>
      </c>
      <c r="F35" s="1">
        <v>2.058094487545027E-6</v>
      </c>
      <c r="G35" s="1">
        <v>2.8468838821151823E-7</v>
      </c>
      <c r="H35" s="1">
        <v>0</v>
      </c>
      <c r="I35" s="1">
        <v>4.3117641954256638E-7</v>
      </c>
      <c r="J35" s="1">
        <v>3.4626798903579748E-6</v>
      </c>
      <c r="K35" s="1">
        <v>3.3716580208783444E-5</v>
      </c>
      <c r="L35" s="1">
        <v>4.5721640049017768E-7</v>
      </c>
      <c r="M35" s="1">
        <v>0</v>
      </c>
      <c r="N35" s="1">
        <v>8.5828337652503798E-7</v>
      </c>
      <c r="O35" s="1">
        <v>3.5453946178340647E-6</v>
      </c>
      <c r="P35" s="1">
        <v>6.0542837038226656E-7</v>
      </c>
      <c r="Q35" s="1">
        <v>3.0192492342715061E-5</v>
      </c>
      <c r="R35" s="1">
        <v>1.5531176576026747E-7</v>
      </c>
      <c r="S35" s="1">
        <v>1.4484703545588006E-7</v>
      </c>
      <c r="T35" s="1">
        <v>2.3247841462965512E-7</v>
      </c>
      <c r="U35" s="1">
        <v>2.4387238343391824E-7</v>
      </c>
      <c r="V35" s="1">
        <v>3.3434033882575209E-6</v>
      </c>
      <c r="W35" s="1">
        <v>1.6563750224574968E-7</v>
      </c>
      <c r="X35" s="1">
        <v>1.2401552143803182E-6</v>
      </c>
      <c r="Y35" s="1">
        <v>1.9377999147541638E-7</v>
      </c>
      <c r="Z35" s="1">
        <v>2.5502931533179348E-7</v>
      </c>
      <c r="AA35" s="1">
        <v>2.3236881565170814E-5</v>
      </c>
      <c r="AB35" s="1">
        <v>1.7566364351837107E-5</v>
      </c>
      <c r="AC35" s="1">
        <v>1.9267805775874032E-8</v>
      </c>
      <c r="AD35" s="1">
        <v>5.6465203893228461E-8</v>
      </c>
      <c r="AE35" s="1">
        <v>8.536908848889589E-6</v>
      </c>
      <c r="AF35" s="1">
        <v>2.7798116335505555E-6</v>
      </c>
      <c r="AG35" s="1">
        <v>3.1927456053739756E-7</v>
      </c>
      <c r="AH35" s="1">
        <v>1.0000724146142985</v>
      </c>
      <c r="AI35" s="1">
        <v>2.3986266774568246E-7</v>
      </c>
      <c r="AJ35" s="1">
        <v>1.8557632830537776E-7</v>
      </c>
      <c r="AK35" s="1">
        <v>1.8123357912682675E-6</v>
      </c>
      <c r="AL35" s="1">
        <v>1.01659079752317E-7</v>
      </c>
      <c r="AM35" s="1">
        <v>1.9590806457147564E-7</v>
      </c>
      <c r="AN35" s="1">
        <v>9.8618004467648205E-8</v>
      </c>
      <c r="AO35" s="1">
        <v>6.0646677284367138E-8</v>
      </c>
      <c r="AP35" s="1">
        <v>9.8307916286081964E-6</v>
      </c>
      <c r="AQ35" s="1">
        <v>7.5839820271839549E-7</v>
      </c>
      <c r="AR35" s="1">
        <v>8.948254316839498E-7</v>
      </c>
      <c r="AS35" s="1">
        <v>2.946928844426715E-6</v>
      </c>
      <c r="AT35" s="1">
        <v>5.6772686900987962E-7</v>
      </c>
      <c r="AU35" s="1">
        <v>3.3457263693609146E-5</v>
      </c>
      <c r="AV35" s="1">
        <v>3.5296488556867336E-6</v>
      </c>
      <c r="AW35" s="1">
        <v>1.9536675411818895E-5</v>
      </c>
      <c r="AX35" s="1">
        <v>7.6517872838345332E-7</v>
      </c>
      <c r="AY35" s="1">
        <v>6.3212407435496895E-6</v>
      </c>
      <c r="AZ35" s="1">
        <v>1.2223389825197505E-6</v>
      </c>
      <c r="BA35" s="1">
        <v>1.3811248923517126E-5</v>
      </c>
      <c r="BB35" s="1">
        <v>7.1721873450690915E-6</v>
      </c>
      <c r="BC35" s="1">
        <v>8.3774563082432714E-7</v>
      </c>
      <c r="BD35" s="1">
        <v>1.4219140438106569E-5</v>
      </c>
      <c r="BE35" s="1">
        <v>2.1582306208052285E-6</v>
      </c>
      <c r="BF35" s="1">
        <v>8.7213034236297621E-7</v>
      </c>
      <c r="BG35" s="1">
        <v>1.3852787357320305E-5</v>
      </c>
      <c r="BH35" s="1">
        <v>2.0348881223708178E-7</v>
      </c>
      <c r="BI35" s="1">
        <v>8.8637429100711003E-6</v>
      </c>
      <c r="BJ35" s="1">
        <v>5.1149655929451921E-6</v>
      </c>
      <c r="BK35" s="1">
        <v>3.1202671259462587E-7</v>
      </c>
      <c r="BL35" s="1">
        <v>4.2528221558108297E-7</v>
      </c>
      <c r="BM35" s="1">
        <v>2.0105841204685642E-7</v>
      </c>
      <c r="BN35" s="1">
        <v>1.5499220055496641E-7</v>
      </c>
      <c r="BO35" s="1">
        <v>4.3214785476377026E-7</v>
      </c>
      <c r="BP35" s="1">
        <v>5.2307114643803235E-7</v>
      </c>
      <c r="BQ35" s="1">
        <v>3.0461176455911858E-7</v>
      </c>
      <c r="BR35" s="1">
        <v>1.0132623486982724E-7</v>
      </c>
      <c r="BS35" s="1">
        <v>7.4367468915176255E-8</v>
      </c>
      <c r="BT35" s="1">
        <v>7.674978186212879E-8</v>
      </c>
      <c r="BU35" s="1">
        <v>4.5553104735856747E-8</v>
      </c>
      <c r="BV35" s="1">
        <v>1.2652811537377409E-7</v>
      </c>
      <c r="BW35" s="1">
        <v>2.6650320948033698E-7</v>
      </c>
      <c r="BX35" s="1">
        <v>1.1155792638918999E-6</v>
      </c>
      <c r="BY35" s="1">
        <v>3.0867809339537979E-7</v>
      </c>
      <c r="BZ35" s="1">
        <v>2.6915244956722238E-7</v>
      </c>
      <c r="CA35" s="1">
        <v>1.116771740858904E-7</v>
      </c>
      <c r="CB35" s="1">
        <v>3.7808559234157722E-7</v>
      </c>
      <c r="CC35" s="1">
        <v>2.3266262057131152E-7</v>
      </c>
      <c r="CD35" s="1">
        <v>4.4199527706296878E-8</v>
      </c>
      <c r="CE35" s="1">
        <v>1.238727675601167E-7</v>
      </c>
      <c r="CF35" s="1">
        <v>2.0883558243986032E-7</v>
      </c>
      <c r="CG35" s="1">
        <v>1.6920907969541822E-7</v>
      </c>
      <c r="CH35" s="1">
        <v>1.6727493960826022E-7</v>
      </c>
      <c r="CI35" s="1">
        <v>1.4902489287364599E-7</v>
      </c>
      <c r="CJ35" s="1">
        <v>3.4766553750219996E-7</v>
      </c>
      <c r="CK35" s="1">
        <v>1.0720470525592055E-6</v>
      </c>
      <c r="CL35" s="1">
        <v>7.6777181202478569E-6</v>
      </c>
      <c r="CM35" s="1">
        <v>1.2898347323392701E-6</v>
      </c>
      <c r="CN35" s="1">
        <v>9.6607491057063148E-6</v>
      </c>
      <c r="CO35" s="1">
        <v>8.5864850845716572E-7</v>
      </c>
      <c r="CP35" s="1">
        <v>7.5029752017391867E-7</v>
      </c>
      <c r="CQ35" s="1">
        <v>9.2617144092640626E-7</v>
      </c>
      <c r="CR35" s="1">
        <v>6.0842250686217226E-7</v>
      </c>
      <c r="CS35" s="1">
        <v>1.1318844794318421E-7</v>
      </c>
      <c r="CT35" s="1">
        <v>9.7657540035847584E-6</v>
      </c>
      <c r="CU35" s="1">
        <v>1.0672386695825936E-7</v>
      </c>
      <c r="CV35" s="1">
        <v>2.0515603834788776E-6</v>
      </c>
      <c r="CW35" s="1">
        <v>1.5058903911998594E-6</v>
      </c>
      <c r="CX35" s="1">
        <v>4.2503526792345023E-7</v>
      </c>
      <c r="CY35" s="1">
        <v>1.5423411840390515E-6</v>
      </c>
      <c r="CZ35" s="1">
        <v>2.4595517822660751E-7</v>
      </c>
      <c r="DA35" s="1">
        <v>4.4383952507753767E-7</v>
      </c>
      <c r="DB35" s="1">
        <v>3.2348512388232924E-6</v>
      </c>
      <c r="DC35" s="3">
        <v>1.0004059473779352</v>
      </c>
      <c r="DD35" s="3">
        <v>0.78549742627854879</v>
      </c>
    </row>
    <row r="36" spans="1:108" ht="12.75" customHeight="1">
      <c r="A36" s="253">
        <v>252</v>
      </c>
      <c r="B36" s="82" t="s">
        <v>249</v>
      </c>
      <c r="C36" s="1">
        <v>9.7768048743385104E-5</v>
      </c>
      <c r="D36" s="1">
        <v>5.7259641840554441E-5</v>
      </c>
      <c r="E36" s="1">
        <v>5.4504554455938321E-5</v>
      </c>
      <c r="F36" s="1">
        <v>1.0883995018562885E-4</v>
      </c>
      <c r="G36" s="1">
        <v>4.5414448885064782E-5</v>
      </c>
      <c r="H36" s="1">
        <v>0</v>
      </c>
      <c r="I36" s="1">
        <v>2.3786138484598382E-4</v>
      </c>
      <c r="J36" s="1">
        <v>4.0181043111987979E-5</v>
      </c>
      <c r="K36" s="1">
        <v>2.4944285429513372E-5</v>
      </c>
      <c r="L36" s="1">
        <v>4.5084995745221226E-5</v>
      </c>
      <c r="M36" s="1">
        <v>0</v>
      </c>
      <c r="N36" s="1">
        <v>6.7263535389403394E-5</v>
      </c>
      <c r="O36" s="1">
        <v>4.7385953541589046E-5</v>
      </c>
      <c r="P36" s="1">
        <v>4.7590807565435215E-5</v>
      </c>
      <c r="Q36" s="1">
        <v>5.4164783074667039E-5</v>
      </c>
      <c r="R36" s="1">
        <v>1.9283802150560074E-4</v>
      </c>
      <c r="S36" s="1">
        <v>8.1528478633588095E-5</v>
      </c>
      <c r="T36" s="1">
        <v>4.8548688784888402E-5</v>
      </c>
      <c r="U36" s="1">
        <v>7.6393939854072659E-5</v>
      </c>
      <c r="V36" s="1">
        <v>1.3200690953924754E-4</v>
      </c>
      <c r="W36" s="1">
        <v>5.1736776852861927E-5</v>
      </c>
      <c r="X36" s="1">
        <v>8.0296488016225228E-5</v>
      </c>
      <c r="Y36" s="1">
        <v>1.1511407437330554E-4</v>
      </c>
      <c r="Z36" s="1">
        <v>1.8372443398456814E-4</v>
      </c>
      <c r="AA36" s="1">
        <v>4.0918117443564832E-5</v>
      </c>
      <c r="AB36" s="1">
        <v>5.3859783937782128E-5</v>
      </c>
      <c r="AC36" s="1">
        <v>8.6777363738176846E-6</v>
      </c>
      <c r="AD36" s="1">
        <v>3.3997283629894155E-5</v>
      </c>
      <c r="AE36" s="1">
        <v>8.4467825645643234E-5</v>
      </c>
      <c r="AF36" s="1">
        <v>5.2931717235048743E-5</v>
      </c>
      <c r="AG36" s="1">
        <v>3.8041444179418741E-5</v>
      </c>
      <c r="AH36" s="1">
        <v>7.76558524130345E-5</v>
      </c>
      <c r="AI36" s="1">
        <v>1.0416854686666541</v>
      </c>
      <c r="AJ36" s="1">
        <v>1.0943033598651941E-4</v>
      </c>
      <c r="AK36" s="1">
        <v>1.4846074127530683E-3</v>
      </c>
      <c r="AL36" s="1">
        <v>1.2422115092810643E-4</v>
      </c>
      <c r="AM36" s="1">
        <v>1.7569755051497323E-4</v>
      </c>
      <c r="AN36" s="1">
        <v>9.8605851011756814E-5</v>
      </c>
      <c r="AO36" s="1">
        <v>6.8382130881327664E-5</v>
      </c>
      <c r="AP36" s="1">
        <v>6.9857276524354866E-5</v>
      </c>
      <c r="AQ36" s="1">
        <v>1.0661912311678669E-4</v>
      </c>
      <c r="AR36" s="1">
        <v>1.2079116603779697E-4</v>
      </c>
      <c r="AS36" s="1">
        <v>5.8025829659100977E-5</v>
      </c>
      <c r="AT36" s="1">
        <v>5.3135557204825417E-5</v>
      </c>
      <c r="AU36" s="1">
        <v>2.4506123785986065E-5</v>
      </c>
      <c r="AV36" s="1">
        <v>4.5280755691591639E-5</v>
      </c>
      <c r="AW36" s="1">
        <v>1.0156925707699797E-4</v>
      </c>
      <c r="AX36" s="1">
        <v>5.4840112109972466E-5</v>
      </c>
      <c r="AY36" s="1">
        <v>3.9174490665211201E-5</v>
      </c>
      <c r="AZ36" s="1">
        <v>3.0005229986049514E-5</v>
      </c>
      <c r="BA36" s="1">
        <v>4.1156073149614157E-5</v>
      </c>
      <c r="BB36" s="1">
        <v>1.7267863079912876E-5</v>
      </c>
      <c r="BC36" s="1">
        <v>3.3049405567070556E-5</v>
      </c>
      <c r="BD36" s="1">
        <v>2.316249364169164E-5</v>
      </c>
      <c r="BE36" s="1">
        <v>5.3023949626889613E-5</v>
      </c>
      <c r="BF36" s="1">
        <v>4.8847700934276849E-5</v>
      </c>
      <c r="BG36" s="1">
        <v>1.7735344072151765E-4</v>
      </c>
      <c r="BH36" s="1">
        <v>2.9886440257492665E-5</v>
      </c>
      <c r="BI36" s="1">
        <v>2.2606981379906993E-2</v>
      </c>
      <c r="BJ36" s="1">
        <v>2.6491245345143195E-2</v>
      </c>
      <c r="BK36" s="1">
        <v>4.3216842367130699E-2</v>
      </c>
      <c r="BL36" s="1">
        <v>2.5510539629100663E-2</v>
      </c>
      <c r="BM36" s="1">
        <v>2.5829520135448389E-4</v>
      </c>
      <c r="BN36" s="1">
        <v>4.5662717615679437E-4</v>
      </c>
      <c r="BO36" s="1">
        <v>6.2158733363982079E-4</v>
      </c>
      <c r="BP36" s="1">
        <v>2.2408482180364883E-4</v>
      </c>
      <c r="BQ36" s="1">
        <v>7.9815207220631653E-5</v>
      </c>
      <c r="BR36" s="1">
        <v>6.5080089210011659E-5</v>
      </c>
      <c r="BS36" s="1">
        <v>9.2854474597785566E-5</v>
      </c>
      <c r="BT36" s="1">
        <v>2.3803848895997864E-4</v>
      </c>
      <c r="BU36" s="1">
        <v>2.6722199261673305E-4</v>
      </c>
      <c r="BV36" s="1">
        <v>2.9840713868506651E-4</v>
      </c>
      <c r="BW36" s="1">
        <v>3.0725569949795416E-5</v>
      </c>
      <c r="BX36" s="1">
        <v>2.4922668011916266E-4</v>
      </c>
      <c r="BY36" s="1">
        <v>6.7333043904912963E-5</v>
      </c>
      <c r="BZ36" s="1">
        <v>2.2607749469843807E-5</v>
      </c>
      <c r="CA36" s="1">
        <v>9.2917523762109304E-5</v>
      </c>
      <c r="CB36" s="1">
        <v>2.451870619519135E-4</v>
      </c>
      <c r="CC36" s="1">
        <v>2.0009256264370064E-4</v>
      </c>
      <c r="CD36" s="1">
        <v>3.7129268258407224E-5</v>
      </c>
      <c r="CE36" s="1">
        <v>1.0528522095895426E-4</v>
      </c>
      <c r="CF36" s="1">
        <v>3.3133763838699292E-4</v>
      </c>
      <c r="CG36" s="1">
        <v>2.3344950602370317E-5</v>
      </c>
      <c r="CH36" s="1">
        <v>1.815067123212081E-4</v>
      </c>
      <c r="CI36" s="1">
        <v>5.4160459063432446E-5</v>
      </c>
      <c r="CJ36" s="1">
        <v>1.7557077422133076E-4</v>
      </c>
      <c r="CK36" s="1">
        <v>1.1826839979228666E-4</v>
      </c>
      <c r="CL36" s="1">
        <v>9.6509756312838102E-5</v>
      </c>
      <c r="CM36" s="1">
        <v>5.0674921721843147E-5</v>
      </c>
      <c r="CN36" s="1">
        <v>5.0000038682282999E-5</v>
      </c>
      <c r="CO36" s="1">
        <v>9.2834033674263748E-5</v>
      </c>
      <c r="CP36" s="1">
        <v>6.1728558202499552E-5</v>
      </c>
      <c r="CQ36" s="1">
        <v>4.9046661140160804E-5</v>
      </c>
      <c r="CR36" s="1">
        <v>4.3208147604447474E-5</v>
      </c>
      <c r="CS36" s="1">
        <v>7.5335841476168526E-5</v>
      </c>
      <c r="CT36" s="1">
        <v>2.4462664986300522E-5</v>
      </c>
      <c r="CU36" s="1">
        <v>3.8189243567341578E-5</v>
      </c>
      <c r="CV36" s="1">
        <v>7.6394351698711103E-5</v>
      </c>
      <c r="CW36" s="1">
        <v>5.2490525868319444E-5</v>
      </c>
      <c r="CX36" s="1">
        <v>7.6412093606317643E-5</v>
      </c>
      <c r="CY36" s="1">
        <v>9.8290553757217431E-5</v>
      </c>
      <c r="CZ36" s="1">
        <v>9.0228770706549894E-5</v>
      </c>
      <c r="DA36" s="1">
        <v>2.0489879688482658E-5</v>
      </c>
      <c r="DB36" s="1">
        <v>5.717292365670242E-4</v>
      </c>
      <c r="DC36" s="3">
        <v>1.1710853059329773</v>
      </c>
      <c r="DD36" s="3">
        <v>0.91951122059399859</v>
      </c>
    </row>
    <row r="37" spans="1:108" ht="12.75" customHeight="1">
      <c r="A37" s="253">
        <v>253</v>
      </c>
      <c r="B37" s="82" t="s">
        <v>250</v>
      </c>
      <c r="C37" s="1">
        <v>8.3398748517937414E-5</v>
      </c>
      <c r="D37" s="1">
        <v>1.4070973229971533E-5</v>
      </c>
      <c r="E37" s="1">
        <v>7.2057392882607376E-6</v>
      </c>
      <c r="F37" s="1">
        <v>1.0143329342546496E-5</v>
      </c>
      <c r="G37" s="1">
        <v>1.0877005483925898E-5</v>
      </c>
      <c r="H37" s="1">
        <v>0</v>
      </c>
      <c r="I37" s="1">
        <v>1.8295785252418174E-5</v>
      </c>
      <c r="J37" s="1">
        <v>1.9244014383525574E-5</v>
      </c>
      <c r="K37" s="1">
        <v>2.2999895078046478E-4</v>
      </c>
      <c r="L37" s="1">
        <v>3.2265557207378237E-5</v>
      </c>
      <c r="M37" s="1">
        <v>0</v>
      </c>
      <c r="N37" s="1">
        <v>7.7499487094365342E-6</v>
      </c>
      <c r="O37" s="1">
        <v>6.9252434286686552E-6</v>
      </c>
      <c r="P37" s="1">
        <v>9.4480637863911911E-6</v>
      </c>
      <c r="Q37" s="1">
        <v>1.1123021817462347E-3</v>
      </c>
      <c r="R37" s="1">
        <v>1.1452222578950432E-5</v>
      </c>
      <c r="S37" s="1">
        <v>8.2977008315469422E-6</v>
      </c>
      <c r="T37" s="1">
        <v>8.2579733538399032E-6</v>
      </c>
      <c r="U37" s="1">
        <v>8.5812804067753407E-6</v>
      </c>
      <c r="V37" s="1">
        <v>8.4425501902742585E-5</v>
      </c>
      <c r="W37" s="1">
        <v>2.7032923949552179E-6</v>
      </c>
      <c r="X37" s="1">
        <v>5.511669290431888E-6</v>
      </c>
      <c r="Y37" s="1">
        <v>5.1474155798147558E-6</v>
      </c>
      <c r="Z37" s="1">
        <v>2.2216754622898405E-5</v>
      </c>
      <c r="AA37" s="1">
        <v>6.6754176465140757E-6</v>
      </c>
      <c r="AB37" s="1">
        <v>3.8649236525812894E-5</v>
      </c>
      <c r="AC37" s="1">
        <v>9.1318690205038419E-7</v>
      </c>
      <c r="AD37" s="1">
        <v>3.4317888298771106E-6</v>
      </c>
      <c r="AE37" s="1">
        <v>4.3738643758190534E-5</v>
      </c>
      <c r="AF37" s="1">
        <v>8.7323512407282736E-6</v>
      </c>
      <c r="AG37" s="1">
        <v>1.1632247443650939E-5</v>
      </c>
      <c r="AH37" s="1">
        <v>8.9794173326936816E-5</v>
      </c>
      <c r="AI37" s="1">
        <v>2.2818268849775874E-5</v>
      </c>
      <c r="AJ37" s="1">
        <v>1.0037474809227882</v>
      </c>
      <c r="AK37" s="1">
        <v>9.7459766387384777E-6</v>
      </c>
      <c r="AL37" s="1">
        <v>6.9162389777601801E-6</v>
      </c>
      <c r="AM37" s="1">
        <v>1.5182903390765983E-5</v>
      </c>
      <c r="AN37" s="1">
        <v>9.8307149367448195E-6</v>
      </c>
      <c r="AO37" s="1">
        <v>5.44611314594413E-6</v>
      </c>
      <c r="AP37" s="1">
        <v>1.458897534575743E-5</v>
      </c>
      <c r="AQ37" s="1">
        <v>7.7259447959161644E-6</v>
      </c>
      <c r="AR37" s="1">
        <v>7.8682087363408151E-5</v>
      </c>
      <c r="AS37" s="1">
        <v>5.0724545823548886E-5</v>
      </c>
      <c r="AT37" s="1">
        <v>5.3987895604511102E-5</v>
      </c>
      <c r="AU37" s="1">
        <v>2.6917373183692916E-4</v>
      </c>
      <c r="AV37" s="1">
        <v>4.6628145288226492E-3</v>
      </c>
      <c r="AW37" s="1">
        <v>3.0292743338489792E-2</v>
      </c>
      <c r="AX37" s="1">
        <v>1.8523143741940252E-3</v>
      </c>
      <c r="AY37" s="1">
        <v>1.6662007753578002E-4</v>
      </c>
      <c r="AZ37" s="1">
        <v>6.7048445453272531E-4</v>
      </c>
      <c r="BA37" s="1">
        <v>2.4546356009170648E-4</v>
      </c>
      <c r="BB37" s="1">
        <v>2.9817529448010775E-4</v>
      </c>
      <c r="BC37" s="1">
        <v>3.6457477064251502E-4</v>
      </c>
      <c r="BD37" s="1">
        <v>5.0081987331712228E-5</v>
      </c>
      <c r="BE37" s="1">
        <v>2.7323534599998197E-5</v>
      </c>
      <c r="BF37" s="1">
        <v>5.3765015037405685E-5</v>
      </c>
      <c r="BG37" s="1">
        <v>1.0982697548676319E-4</v>
      </c>
      <c r="BH37" s="1">
        <v>4.8747145223078821E-5</v>
      </c>
      <c r="BI37" s="1">
        <v>3.2557781925167304E-3</v>
      </c>
      <c r="BJ37" s="1">
        <v>5.1904472287701061E-4</v>
      </c>
      <c r="BK37" s="1">
        <v>1.6042163802845643E-4</v>
      </c>
      <c r="BL37" s="1">
        <v>8.6343642697885297E-4</v>
      </c>
      <c r="BM37" s="1">
        <v>1.0952120995843432E-5</v>
      </c>
      <c r="BN37" s="1">
        <v>1.3155177373529464E-5</v>
      </c>
      <c r="BO37" s="1">
        <v>2.4582868199011452E-5</v>
      </c>
      <c r="BP37" s="1">
        <v>1.3961024228510715E-4</v>
      </c>
      <c r="BQ37" s="1">
        <v>4.6612854009798446E-5</v>
      </c>
      <c r="BR37" s="1">
        <v>1.0027837873485736E-5</v>
      </c>
      <c r="BS37" s="1">
        <v>8.3029906762335469E-6</v>
      </c>
      <c r="BT37" s="1">
        <v>6.5630123560099874E-6</v>
      </c>
      <c r="BU37" s="1">
        <v>4.4634554851554601E-6</v>
      </c>
      <c r="BV37" s="1">
        <v>1.4183592418003306E-5</v>
      </c>
      <c r="BW37" s="1">
        <v>2.0945433662331045E-5</v>
      </c>
      <c r="BX37" s="1">
        <v>2.3892359800222816E-5</v>
      </c>
      <c r="BY37" s="1">
        <v>7.2793074963886626E-5</v>
      </c>
      <c r="BZ37" s="1">
        <v>7.5621618154914098E-6</v>
      </c>
      <c r="CA37" s="1">
        <v>6.0715543049946673E-6</v>
      </c>
      <c r="CB37" s="1">
        <v>1.3975295740365573E-5</v>
      </c>
      <c r="CC37" s="1">
        <v>1.4692868266277482E-5</v>
      </c>
      <c r="CD37" s="1">
        <v>3.6161659406238049E-6</v>
      </c>
      <c r="CE37" s="1">
        <v>9.1333270836085334E-6</v>
      </c>
      <c r="CF37" s="1">
        <v>2.3506864251609939E-5</v>
      </c>
      <c r="CG37" s="1">
        <v>8.5421995498562284E-6</v>
      </c>
      <c r="CH37" s="1">
        <v>1.728256310985803E-5</v>
      </c>
      <c r="CI37" s="1">
        <v>1.2398157111755406E-5</v>
      </c>
      <c r="CJ37" s="1">
        <v>4.1574255623865485E-5</v>
      </c>
      <c r="CK37" s="1">
        <v>6.8786616336667658E-5</v>
      </c>
      <c r="CL37" s="1">
        <v>2.8737215243989823E-5</v>
      </c>
      <c r="CM37" s="1">
        <v>1.1664778406795386E-4</v>
      </c>
      <c r="CN37" s="1">
        <v>1.6913524277730203E-4</v>
      </c>
      <c r="CO37" s="1">
        <v>5.9204720001296046E-4</v>
      </c>
      <c r="CP37" s="1">
        <v>4.4408813143964111E-4</v>
      </c>
      <c r="CQ37" s="1">
        <v>1.1473928342854623E-4</v>
      </c>
      <c r="CR37" s="1">
        <v>1.4800932933148417E-5</v>
      </c>
      <c r="CS37" s="1">
        <v>7.4599189888987919E-6</v>
      </c>
      <c r="CT37" s="1">
        <v>1.4664772048469883E-4</v>
      </c>
      <c r="CU37" s="1">
        <v>9.4490591336161781E-6</v>
      </c>
      <c r="CV37" s="1">
        <v>6.477013936522694E-4</v>
      </c>
      <c r="CW37" s="1">
        <v>7.168463703349844E-4</v>
      </c>
      <c r="CX37" s="1">
        <v>1.0032928212121538E-5</v>
      </c>
      <c r="CY37" s="1">
        <v>1.8268132537161193E-5</v>
      </c>
      <c r="CZ37" s="1">
        <v>1.215433135996789E-4</v>
      </c>
      <c r="DA37" s="1">
        <v>1.0643868827748115E-4</v>
      </c>
      <c r="DB37" s="1">
        <v>7.1022254840596023E-4</v>
      </c>
      <c r="DC37" s="3">
        <v>1.0544540396669246</v>
      </c>
      <c r="DD37" s="3">
        <v>0.82793483631148623</v>
      </c>
    </row>
    <row r="38" spans="1:108" ht="12.75" customHeight="1">
      <c r="A38" s="254">
        <v>259</v>
      </c>
      <c r="B38" s="255" t="s">
        <v>251</v>
      </c>
      <c r="C38" s="26">
        <v>1.3642675833615862E-3</v>
      </c>
      <c r="D38" s="26">
        <v>1.1102515499919557E-3</v>
      </c>
      <c r="E38" s="26">
        <v>1.376207413711112E-3</v>
      </c>
      <c r="F38" s="26">
        <v>4.0312470961232133E-5</v>
      </c>
      <c r="G38" s="26">
        <v>1.0839745966175156E-4</v>
      </c>
      <c r="H38" s="26">
        <v>0</v>
      </c>
      <c r="I38" s="26">
        <v>6.971719545027231E-5</v>
      </c>
      <c r="J38" s="26">
        <v>3.3788691015325205E-4</v>
      </c>
      <c r="K38" s="26">
        <v>6.0596553591630057E-5</v>
      </c>
      <c r="L38" s="26">
        <v>1.2647961166611975E-3</v>
      </c>
      <c r="M38" s="26">
        <v>0</v>
      </c>
      <c r="N38" s="26">
        <v>4.6844391012784238E-5</v>
      </c>
      <c r="O38" s="26">
        <v>3.5086060933213284E-5</v>
      </c>
      <c r="P38" s="26">
        <v>6.3398132989531095E-5</v>
      </c>
      <c r="Q38" s="26">
        <v>4.6162840338125413E-4</v>
      </c>
      <c r="R38" s="26">
        <v>2.1440768632059669E-4</v>
      </c>
      <c r="S38" s="26">
        <v>4.5323428709541499E-5</v>
      </c>
      <c r="T38" s="26">
        <v>3.1417255686109113E-5</v>
      </c>
      <c r="U38" s="26">
        <v>2.1470874881294143E-3</v>
      </c>
      <c r="V38" s="26">
        <v>6.3409499482397855E-3</v>
      </c>
      <c r="W38" s="26">
        <v>4.0566946617967793E-5</v>
      </c>
      <c r="X38" s="26">
        <v>2.5647617637936831E-4</v>
      </c>
      <c r="Y38" s="26">
        <v>1.9061078176710219E-4</v>
      </c>
      <c r="Z38" s="26">
        <v>1.1007793658501886E-4</v>
      </c>
      <c r="AA38" s="26">
        <v>5.8441620342608602E-4</v>
      </c>
      <c r="AB38" s="26">
        <v>1.0739444740240352E-3</v>
      </c>
      <c r="AC38" s="26">
        <v>1.0089742911516235E-5</v>
      </c>
      <c r="AD38" s="26">
        <v>2.3801320952086461E-4</v>
      </c>
      <c r="AE38" s="26">
        <v>1.1338936990009766E-4</v>
      </c>
      <c r="AF38" s="26">
        <v>2.0318978316730249E-4</v>
      </c>
      <c r="AG38" s="26">
        <v>6.0396069248585567E-5</v>
      </c>
      <c r="AH38" s="26">
        <v>1.2852805841337379E-4</v>
      </c>
      <c r="AI38" s="26">
        <v>4.8892666259786697E-3</v>
      </c>
      <c r="AJ38" s="26">
        <v>1.0367326236635385E-2</v>
      </c>
      <c r="AK38" s="26">
        <v>1.0242030110192002</v>
      </c>
      <c r="AL38" s="26">
        <v>2.5686733080826176E-3</v>
      </c>
      <c r="AM38" s="26">
        <v>6.6540468108728249E-3</v>
      </c>
      <c r="AN38" s="26">
        <v>1.2043385252996173E-3</v>
      </c>
      <c r="AO38" s="26">
        <v>3.1364093415359054E-4</v>
      </c>
      <c r="AP38" s="26">
        <v>2.7629947620569833E-4</v>
      </c>
      <c r="AQ38" s="26">
        <v>2.1676034180171944E-3</v>
      </c>
      <c r="AR38" s="26">
        <v>1.4666968000174832E-3</v>
      </c>
      <c r="AS38" s="26">
        <v>4.1573668634378117E-3</v>
      </c>
      <c r="AT38" s="26">
        <v>1.6473699705165453E-3</v>
      </c>
      <c r="AU38" s="26">
        <v>4.1033080768145631E-4</v>
      </c>
      <c r="AV38" s="26">
        <v>5.4186794853976648E-3</v>
      </c>
      <c r="AW38" s="26">
        <v>1.4485226974895334E-3</v>
      </c>
      <c r="AX38" s="26">
        <v>1.684212261642701E-3</v>
      </c>
      <c r="AY38" s="26">
        <v>1.040463397054651E-3</v>
      </c>
      <c r="AZ38" s="26">
        <v>1.4166368344193871E-3</v>
      </c>
      <c r="BA38" s="26">
        <v>3.1881689356352144E-4</v>
      </c>
      <c r="BB38" s="26">
        <v>1.466641947990451E-3</v>
      </c>
      <c r="BC38" s="26">
        <v>7.7231088892703876E-4</v>
      </c>
      <c r="BD38" s="26">
        <v>8.1404367794094955E-4</v>
      </c>
      <c r="BE38" s="26">
        <v>1.1400797672377688E-3</v>
      </c>
      <c r="BF38" s="26">
        <v>1.6325247800062456E-4</v>
      </c>
      <c r="BG38" s="26">
        <v>2.35943874060081E-3</v>
      </c>
      <c r="BH38" s="26">
        <v>2.3361729525112976E-5</v>
      </c>
      <c r="BI38" s="26">
        <v>4.3498693488167829E-3</v>
      </c>
      <c r="BJ38" s="26">
        <v>7.3792124598784153E-3</v>
      </c>
      <c r="BK38" s="26">
        <v>2.5621200442751766E-3</v>
      </c>
      <c r="BL38" s="26">
        <v>5.045259164633692E-3</v>
      </c>
      <c r="BM38" s="26">
        <v>9.787561064605417E-5</v>
      </c>
      <c r="BN38" s="26">
        <v>1.6597394081658081E-4</v>
      </c>
      <c r="BO38" s="26">
        <v>2.3426679544300676E-3</v>
      </c>
      <c r="BP38" s="26">
        <v>8.3811369416636171E-5</v>
      </c>
      <c r="BQ38" s="26">
        <v>6.8049074972796849E-5</v>
      </c>
      <c r="BR38" s="26">
        <v>3.4153424001937798E-5</v>
      </c>
      <c r="BS38" s="26">
        <v>3.942002656998658E-5</v>
      </c>
      <c r="BT38" s="26">
        <v>6.4713946578318836E-5</v>
      </c>
      <c r="BU38" s="26">
        <v>5.5316800898498397E-5</v>
      </c>
      <c r="BV38" s="26">
        <v>1.105690180555552E-4</v>
      </c>
      <c r="BW38" s="26">
        <v>2.5648241901280391E-5</v>
      </c>
      <c r="BX38" s="26">
        <v>1.1721744574461495E-4</v>
      </c>
      <c r="BY38" s="26">
        <v>5.06541581194837E-5</v>
      </c>
      <c r="BZ38" s="26">
        <v>1.8463628230856028E-5</v>
      </c>
      <c r="CA38" s="26">
        <v>4.5638764293655307E-5</v>
      </c>
      <c r="CB38" s="26">
        <v>8.4776108526520252E-5</v>
      </c>
      <c r="CC38" s="26">
        <v>8.3100348946058491E-5</v>
      </c>
      <c r="CD38" s="26">
        <v>2.2793017396724557E-5</v>
      </c>
      <c r="CE38" s="26">
        <v>5.7492748966797196E-5</v>
      </c>
      <c r="CF38" s="26">
        <v>1.1748896979259898E-4</v>
      </c>
      <c r="CG38" s="26">
        <v>1.6824115019639318E-5</v>
      </c>
      <c r="CH38" s="26">
        <v>7.0509387801708903E-5</v>
      </c>
      <c r="CI38" s="26">
        <v>5.5354960294585304E-5</v>
      </c>
      <c r="CJ38" s="26">
        <v>9.0287797106239817E-5</v>
      </c>
      <c r="CK38" s="26">
        <v>4.5600753107436257E-4</v>
      </c>
      <c r="CL38" s="26">
        <v>1.4387655262647646E-4</v>
      </c>
      <c r="CM38" s="26">
        <v>5.9214076533013934E-5</v>
      </c>
      <c r="CN38" s="26">
        <v>6.6361513236093907E-5</v>
      </c>
      <c r="CO38" s="26">
        <v>7.0657534255204595E-5</v>
      </c>
      <c r="CP38" s="26">
        <v>6.784265144524465E-5</v>
      </c>
      <c r="CQ38" s="26">
        <v>4.2451615488744387E-5</v>
      </c>
      <c r="CR38" s="26">
        <v>3.1988984578917466E-5</v>
      </c>
      <c r="CS38" s="26">
        <v>3.6137124435575027E-5</v>
      </c>
      <c r="CT38" s="26">
        <v>1.8362035811257351E-4</v>
      </c>
      <c r="CU38" s="26">
        <v>2.2907396238577335E-5</v>
      </c>
      <c r="CV38" s="26">
        <v>1.0040654529314518E-4</v>
      </c>
      <c r="CW38" s="26">
        <v>1.2596147847637171E-4</v>
      </c>
      <c r="CX38" s="26">
        <v>1.0411882061388531E-4</v>
      </c>
      <c r="CY38" s="26">
        <v>3.8534885881784582E-4</v>
      </c>
      <c r="CZ38" s="26">
        <v>2.8505510060078116E-4</v>
      </c>
      <c r="DA38" s="26">
        <v>2.1955132283962521E-3</v>
      </c>
      <c r="DB38" s="26">
        <v>7.3195554312830075E-4</v>
      </c>
      <c r="DC38" s="6">
        <v>1.1248853931862799</v>
      </c>
      <c r="DD38" s="6">
        <v>0.88323603385411531</v>
      </c>
    </row>
    <row r="39" spans="1:108" ht="12.75" customHeight="1">
      <c r="A39" s="253">
        <v>261</v>
      </c>
      <c r="B39" s="82" t="s">
        <v>252</v>
      </c>
      <c r="C39" s="1">
        <v>3.5605088217204381E-4</v>
      </c>
      <c r="D39" s="1">
        <v>2.001467342022243E-4</v>
      </c>
      <c r="E39" s="1">
        <v>1.6187125756258111E-4</v>
      </c>
      <c r="F39" s="1">
        <v>2.5851961051788551E-4</v>
      </c>
      <c r="G39" s="1">
        <v>3.4068608557477698E-3</v>
      </c>
      <c r="H39" s="1">
        <v>0</v>
      </c>
      <c r="I39" s="1">
        <v>9.0874230478064488E-4</v>
      </c>
      <c r="J39" s="1">
        <v>4.1011053718437239E-4</v>
      </c>
      <c r="K39" s="1">
        <v>1.3713955929088425E-3</v>
      </c>
      <c r="L39" s="1">
        <v>2.66257940924983E-4</v>
      </c>
      <c r="M39" s="1">
        <v>0</v>
      </c>
      <c r="N39" s="1">
        <v>3.5380879034166434E-4</v>
      </c>
      <c r="O39" s="1">
        <v>8.4973194687848323E-4</v>
      </c>
      <c r="P39" s="1">
        <v>5.7277292775216658E-4</v>
      </c>
      <c r="Q39" s="1">
        <v>1.9879264801166748E-2</v>
      </c>
      <c r="R39" s="1">
        <v>4.3404104671569568E-4</v>
      </c>
      <c r="S39" s="1">
        <v>1.7310565241356266E-4</v>
      </c>
      <c r="T39" s="1">
        <v>1.3910968786722021E-4</v>
      </c>
      <c r="U39" s="1">
        <v>1.763097878116041E-4</v>
      </c>
      <c r="V39" s="1">
        <v>7.0756875125243049E-4</v>
      </c>
      <c r="W39" s="1">
        <v>9.7928224202570329E-5</v>
      </c>
      <c r="X39" s="1">
        <v>2.1343421472252947E-4</v>
      </c>
      <c r="Y39" s="1">
        <v>2.092040075100856E-4</v>
      </c>
      <c r="Z39" s="1">
        <v>3.7324550677781163E-4</v>
      </c>
      <c r="AA39" s="1">
        <v>4.8428296556149209E-4</v>
      </c>
      <c r="AB39" s="1">
        <v>3.7690747861583241E-4</v>
      </c>
      <c r="AC39" s="1">
        <v>3.2878362168295759E-5</v>
      </c>
      <c r="AD39" s="1">
        <v>1.3456426876803373E-4</v>
      </c>
      <c r="AE39" s="1">
        <v>2.2399363774636221E-3</v>
      </c>
      <c r="AF39" s="1">
        <v>9.0782516294589718E-3</v>
      </c>
      <c r="AG39" s="1">
        <v>6.0174474537188301E-4</v>
      </c>
      <c r="AH39" s="1">
        <v>1.0853374132776053E-3</v>
      </c>
      <c r="AI39" s="1">
        <v>7.5557428601273026E-3</v>
      </c>
      <c r="AJ39" s="1">
        <v>1.0299876330030356E-3</v>
      </c>
      <c r="AK39" s="1">
        <v>5.1744640104680458E-3</v>
      </c>
      <c r="AL39" s="1">
        <v>1.6793112769606813</v>
      </c>
      <c r="AM39" s="1">
        <v>0.30181101192340526</v>
      </c>
      <c r="AN39" s="1">
        <v>0.77506531056012784</v>
      </c>
      <c r="AO39" s="1">
        <v>3.3349698258672446E-4</v>
      </c>
      <c r="AP39" s="1">
        <v>3.5529200842127659E-3</v>
      </c>
      <c r="AQ39" s="1">
        <v>0.26011830775263151</v>
      </c>
      <c r="AR39" s="1">
        <v>0.22805107316089332</v>
      </c>
      <c r="AS39" s="1">
        <v>7.0232761726338064E-2</v>
      </c>
      <c r="AT39" s="1">
        <v>6.8783716718574181E-2</v>
      </c>
      <c r="AU39" s="1">
        <v>7.1796374837550334E-3</v>
      </c>
      <c r="AV39" s="1">
        <v>8.4617584561937607E-4</v>
      </c>
      <c r="AW39" s="1">
        <v>5.9040019188886118E-3</v>
      </c>
      <c r="AX39" s="1">
        <v>4.8453952514663563E-2</v>
      </c>
      <c r="AY39" s="1">
        <v>4.4339577944794296E-2</v>
      </c>
      <c r="AZ39" s="1">
        <v>7.3120579030638393E-3</v>
      </c>
      <c r="BA39" s="1">
        <v>5.1281093767837224E-2</v>
      </c>
      <c r="BB39" s="1">
        <v>2.2988822623172613E-2</v>
      </c>
      <c r="BC39" s="1">
        <v>3.7739829581692631E-3</v>
      </c>
      <c r="BD39" s="1">
        <v>5.6034036951175904E-2</v>
      </c>
      <c r="BE39" s="1">
        <v>0.23384672833628781</v>
      </c>
      <c r="BF39" s="1">
        <v>4.2264935563223284E-2</v>
      </c>
      <c r="BG39" s="1">
        <v>1.1888738829145181E-2</v>
      </c>
      <c r="BH39" s="1">
        <v>2.0198952038324411E-4</v>
      </c>
      <c r="BI39" s="1">
        <v>3.8685929659104529E-2</v>
      </c>
      <c r="BJ39" s="1">
        <v>3.4299561107285617E-2</v>
      </c>
      <c r="BK39" s="1">
        <v>3.3275654331434673E-2</v>
      </c>
      <c r="BL39" s="1">
        <v>4.6155516855991743E-2</v>
      </c>
      <c r="BM39" s="1">
        <v>4.1727656083490668E-4</v>
      </c>
      <c r="BN39" s="1">
        <v>6.6410544913662189E-4</v>
      </c>
      <c r="BO39" s="1">
        <v>1.0989140566179268E-3</v>
      </c>
      <c r="BP39" s="1">
        <v>2.9847424110991075E-4</v>
      </c>
      <c r="BQ39" s="1">
        <v>2.4387461018178844E-4</v>
      </c>
      <c r="BR39" s="1">
        <v>1.3698822713939179E-4</v>
      </c>
      <c r="BS39" s="1">
        <v>1.6832827872159984E-4</v>
      </c>
      <c r="BT39" s="1">
        <v>3.1810536347973487E-4</v>
      </c>
      <c r="BU39" s="1">
        <v>2.6625885788961586E-4</v>
      </c>
      <c r="BV39" s="1">
        <v>4.5251797809966977E-4</v>
      </c>
      <c r="BW39" s="1">
        <v>2.0347350176095738E-4</v>
      </c>
      <c r="BX39" s="1">
        <v>7.8562895449866654E-4</v>
      </c>
      <c r="BY39" s="1">
        <v>2.3729930749926665E-3</v>
      </c>
      <c r="BZ39" s="1">
        <v>1.3291055596367264E-4</v>
      </c>
      <c r="CA39" s="1">
        <v>1.9101362404523101E-4</v>
      </c>
      <c r="CB39" s="1">
        <v>4.4705182161964039E-4</v>
      </c>
      <c r="CC39" s="1">
        <v>7.7403341154962146E-4</v>
      </c>
      <c r="CD39" s="1">
        <v>7.1571502466876371E-5</v>
      </c>
      <c r="CE39" s="1">
        <v>2.0786106955328145E-4</v>
      </c>
      <c r="CF39" s="1">
        <v>5.1349282643458705E-4</v>
      </c>
      <c r="CG39" s="1">
        <v>1.1127638130479278E-4</v>
      </c>
      <c r="CH39" s="1">
        <v>3.3218384140726911E-4</v>
      </c>
      <c r="CI39" s="1">
        <v>1.3368849270774412E-4</v>
      </c>
      <c r="CJ39" s="1">
        <v>5.2260648036786983E-4</v>
      </c>
      <c r="CK39" s="1">
        <v>2.324117331535414E-4</v>
      </c>
      <c r="CL39" s="1">
        <v>2.1001005440648323E-4</v>
      </c>
      <c r="CM39" s="1">
        <v>1.3449600595176396E-4</v>
      </c>
      <c r="CN39" s="1">
        <v>1.696921609036998E-4</v>
      </c>
      <c r="CO39" s="1">
        <v>2.5364625043414277E-4</v>
      </c>
      <c r="CP39" s="1">
        <v>1.5701866238904344E-4</v>
      </c>
      <c r="CQ39" s="1">
        <v>2.6012492474157615E-4</v>
      </c>
      <c r="CR39" s="1">
        <v>3.5030059311514581E-4</v>
      </c>
      <c r="CS39" s="1">
        <v>1.3900249297642907E-4</v>
      </c>
      <c r="CT39" s="1">
        <v>3.8563829664623336E-3</v>
      </c>
      <c r="CU39" s="1">
        <v>1.0564510553256032E-4</v>
      </c>
      <c r="CV39" s="1">
        <v>2.0889543899720229E-4</v>
      </c>
      <c r="CW39" s="1">
        <v>2.2507805215341226E-4</v>
      </c>
      <c r="CX39" s="1">
        <v>2.605958792333056E-4</v>
      </c>
      <c r="CY39" s="1">
        <v>2.2324508833195417E-4</v>
      </c>
      <c r="CZ39" s="1">
        <v>3.7994668936806321E-4</v>
      </c>
      <c r="DA39" s="1">
        <v>2.3461838852560594E-4</v>
      </c>
      <c r="DB39" s="1">
        <v>5.0879540818948212E-3</v>
      </c>
      <c r="DC39" s="3">
        <v>4.1586595425196009</v>
      </c>
      <c r="DD39" s="3">
        <v>3.2652908311667659</v>
      </c>
    </row>
    <row r="40" spans="1:108" ht="12.75" customHeight="1">
      <c r="A40" s="253">
        <v>263</v>
      </c>
      <c r="B40" s="82" t="s">
        <v>253</v>
      </c>
      <c r="C40" s="1">
        <v>2.923991016341407E-8</v>
      </c>
      <c r="D40" s="1">
        <v>1.9647911521623423E-8</v>
      </c>
      <c r="E40" s="1">
        <v>2.1294526031925202E-8</v>
      </c>
      <c r="F40" s="1">
        <v>3.0058734373971001E-8</v>
      </c>
      <c r="G40" s="1">
        <v>7.3043575971578926E-7</v>
      </c>
      <c r="H40" s="1">
        <v>0</v>
      </c>
      <c r="I40" s="1">
        <v>1.5344235337147338E-6</v>
      </c>
      <c r="J40" s="1">
        <v>5.5766573021302851E-8</v>
      </c>
      <c r="K40" s="1">
        <v>6.9433652198151863E-8</v>
      </c>
      <c r="L40" s="1">
        <v>3.5714538781302798E-8</v>
      </c>
      <c r="M40" s="1">
        <v>0</v>
      </c>
      <c r="N40" s="1">
        <v>1.5231814680028064E-8</v>
      </c>
      <c r="O40" s="1">
        <v>1.7785674272480285E-8</v>
      </c>
      <c r="P40" s="1">
        <v>2.8665601429716611E-8</v>
      </c>
      <c r="Q40" s="1">
        <v>5.7923142778864905E-7</v>
      </c>
      <c r="R40" s="1">
        <v>2.9971105948817794E-8</v>
      </c>
      <c r="S40" s="1">
        <v>1.5877086511645763E-8</v>
      </c>
      <c r="T40" s="1">
        <v>1.1380833877463103E-8</v>
      </c>
      <c r="U40" s="1">
        <v>1.6137488467724729E-8</v>
      </c>
      <c r="V40" s="1">
        <v>4.9084228586868814E-8</v>
      </c>
      <c r="W40" s="1">
        <v>8.0560786693112417E-9</v>
      </c>
      <c r="X40" s="1">
        <v>1.9406703751874087E-8</v>
      </c>
      <c r="Y40" s="1">
        <v>1.5392940756408752E-8</v>
      </c>
      <c r="Z40" s="1">
        <v>4.4714052525236206E-8</v>
      </c>
      <c r="AA40" s="1">
        <v>2.773730463092243E-8</v>
      </c>
      <c r="AB40" s="1">
        <v>3.2313487651289674E-8</v>
      </c>
      <c r="AC40" s="1">
        <v>2.845729060252012E-9</v>
      </c>
      <c r="AD40" s="1">
        <v>1.0523401641185281E-8</v>
      </c>
      <c r="AE40" s="1">
        <v>2.3000406036236233E-8</v>
      </c>
      <c r="AF40" s="1">
        <v>5.7431928911067749E-8</v>
      </c>
      <c r="AG40" s="1">
        <v>3.9921566752579383E-8</v>
      </c>
      <c r="AH40" s="1">
        <v>1.6597610903043371E-7</v>
      </c>
      <c r="AI40" s="1">
        <v>1.0055772818710338E-7</v>
      </c>
      <c r="AJ40" s="1">
        <v>3.3005561886512905E-6</v>
      </c>
      <c r="AK40" s="1">
        <v>4.6194069745075065E-7</v>
      </c>
      <c r="AL40" s="1">
        <v>2.1583139369239903E-8</v>
      </c>
      <c r="AM40" s="1">
        <v>1.0000118244700884</v>
      </c>
      <c r="AN40" s="1">
        <v>2.1843956784501289E-8</v>
      </c>
      <c r="AO40" s="1">
        <v>2.1502303706189871E-8</v>
      </c>
      <c r="AP40" s="1">
        <v>2.8264166651639715E-8</v>
      </c>
      <c r="AQ40" s="1">
        <v>2.8101099098847835E-5</v>
      </c>
      <c r="AR40" s="1">
        <v>1.0491039145703724E-5</v>
      </c>
      <c r="AS40" s="1">
        <v>3.0782951456056782E-5</v>
      </c>
      <c r="AT40" s="1">
        <v>3.1071322064920673E-5</v>
      </c>
      <c r="AU40" s="1">
        <v>5.6091186056617265E-6</v>
      </c>
      <c r="AV40" s="1">
        <v>6.2166150942960319E-8</v>
      </c>
      <c r="AW40" s="1">
        <v>4.9675046389981828E-7</v>
      </c>
      <c r="AX40" s="1">
        <v>1.2649882891013501E-5</v>
      </c>
      <c r="AY40" s="1">
        <v>1.9392418997246609E-6</v>
      </c>
      <c r="AZ40" s="1">
        <v>4.6165182752190428E-6</v>
      </c>
      <c r="BA40" s="1">
        <v>2.3836839248181836E-7</v>
      </c>
      <c r="BB40" s="1">
        <v>4.9206381415930401E-6</v>
      </c>
      <c r="BC40" s="1">
        <v>1.5420359872452967E-6</v>
      </c>
      <c r="BD40" s="1">
        <v>1.2476111174705669E-5</v>
      </c>
      <c r="BE40" s="1">
        <v>1.6428648584987434E-5</v>
      </c>
      <c r="BF40" s="1">
        <v>4.4426537162884036E-5</v>
      </c>
      <c r="BG40" s="1">
        <v>3.5243700273625291E-6</v>
      </c>
      <c r="BH40" s="1">
        <v>2.0827351406739819E-8</v>
      </c>
      <c r="BI40" s="1">
        <v>1.6691160370801722E-6</v>
      </c>
      <c r="BJ40" s="1">
        <v>1.9356862509274221E-6</v>
      </c>
      <c r="BK40" s="1">
        <v>2.1208277674521539E-6</v>
      </c>
      <c r="BL40" s="1">
        <v>1.3652510623701007E-5</v>
      </c>
      <c r="BM40" s="1">
        <v>3.4226556399482473E-8</v>
      </c>
      <c r="BN40" s="1">
        <v>4.2200722822880722E-8</v>
      </c>
      <c r="BO40" s="1">
        <v>1.6367007417708061E-7</v>
      </c>
      <c r="BP40" s="1">
        <v>3.9890312313154932E-8</v>
      </c>
      <c r="BQ40" s="1">
        <v>2.2502109038826796E-8</v>
      </c>
      <c r="BR40" s="1">
        <v>1.381168963465673E-8</v>
      </c>
      <c r="BS40" s="1">
        <v>1.7516598590971587E-8</v>
      </c>
      <c r="BT40" s="1">
        <v>2.0867481799576079E-8</v>
      </c>
      <c r="BU40" s="1">
        <v>1.5431796104386775E-8</v>
      </c>
      <c r="BV40" s="1">
        <v>3.7149658153702389E-8</v>
      </c>
      <c r="BW40" s="1">
        <v>3.2085949115277797E-8</v>
      </c>
      <c r="BX40" s="1">
        <v>1.1342887426745413E-7</v>
      </c>
      <c r="BY40" s="1">
        <v>1.8480384047160846E-7</v>
      </c>
      <c r="BZ40" s="1">
        <v>2.4537973080607264E-8</v>
      </c>
      <c r="CA40" s="1">
        <v>1.7589035565337113E-8</v>
      </c>
      <c r="CB40" s="1">
        <v>3.1551382758119811E-8</v>
      </c>
      <c r="CC40" s="1">
        <v>4.8055070448507339E-8</v>
      </c>
      <c r="CD40" s="1">
        <v>7.2450927541788001E-9</v>
      </c>
      <c r="CE40" s="1">
        <v>1.744269042184577E-8</v>
      </c>
      <c r="CF40" s="1">
        <v>4.0891343440991907E-8</v>
      </c>
      <c r="CG40" s="1">
        <v>1.449519666893703E-8</v>
      </c>
      <c r="CH40" s="1">
        <v>3.4482301287634824E-8</v>
      </c>
      <c r="CI40" s="1">
        <v>1.338575287237166E-8</v>
      </c>
      <c r="CJ40" s="1">
        <v>4.6250484345645535E-8</v>
      </c>
      <c r="CK40" s="1">
        <v>2.38993564731342E-8</v>
      </c>
      <c r="CL40" s="1">
        <v>2.324828105976334E-8</v>
      </c>
      <c r="CM40" s="1">
        <v>2.5137138677899628E-8</v>
      </c>
      <c r="CN40" s="1">
        <v>3.1465235972765098E-8</v>
      </c>
      <c r="CO40" s="1">
        <v>4.1813354226966084E-8</v>
      </c>
      <c r="CP40" s="1">
        <v>3.1156229659520077E-8</v>
      </c>
      <c r="CQ40" s="1">
        <v>2.0841254849931579E-8</v>
      </c>
      <c r="CR40" s="1">
        <v>6.3584621583174255E-8</v>
      </c>
      <c r="CS40" s="1">
        <v>1.2804493234165896E-8</v>
      </c>
      <c r="CT40" s="1">
        <v>8.545111663523965E-7</v>
      </c>
      <c r="CU40" s="1">
        <v>1.2862826294388061E-8</v>
      </c>
      <c r="CV40" s="1">
        <v>5.75466554456337E-8</v>
      </c>
      <c r="CW40" s="1">
        <v>6.0064205132650895E-8</v>
      </c>
      <c r="CX40" s="1">
        <v>2.5105075654310571E-8</v>
      </c>
      <c r="CY40" s="1">
        <v>2.3778521796257055E-8</v>
      </c>
      <c r="CZ40" s="1">
        <v>3.0549591836931581E-8</v>
      </c>
      <c r="DA40" s="1">
        <v>5.5634247807175802E-8</v>
      </c>
      <c r="DB40" s="1">
        <v>1.168245680536715E-6</v>
      </c>
      <c r="DC40" s="3">
        <v>1.0002518889458565</v>
      </c>
      <c r="DD40" s="3">
        <v>0.78537646288142837</v>
      </c>
    </row>
    <row r="41" spans="1:108" ht="12.75" customHeight="1">
      <c r="A41" s="253">
        <v>269</v>
      </c>
      <c r="B41" s="82" t="s">
        <v>254</v>
      </c>
      <c r="C41" s="1">
        <v>1.2512844718292146E-5</v>
      </c>
      <c r="D41" s="1">
        <v>8.9315150539929922E-6</v>
      </c>
      <c r="E41" s="1">
        <v>7.46088363013354E-6</v>
      </c>
      <c r="F41" s="1">
        <v>9.5154591669553237E-6</v>
      </c>
      <c r="G41" s="1">
        <v>1.6822308670993589E-4</v>
      </c>
      <c r="H41" s="1">
        <v>0</v>
      </c>
      <c r="I41" s="1">
        <v>3.4111801078989743E-5</v>
      </c>
      <c r="J41" s="1">
        <v>1.8299309524491336E-5</v>
      </c>
      <c r="K41" s="1">
        <v>6.3336545573188871E-5</v>
      </c>
      <c r="L41" s="1">
        <v>1.0730874032350832E-5</v>
      </c>
      <c r="M41" s="1">
        <v>0</v>
      </c>
      <c r="N41" s="1">
        <v>6.3236954469213447E-6</v>
      </c>
      <c r="O41" s="1">
        <v>8.6524036419756375E-6</v>
      </c>
      <c r="P41" s="1">
        <v>1.2936005245151653E-5</v>
      </c>
      <c r="Q41" s="1">
        <v>3.6307780491981211E-3</v>
      </c>
      <c r="R41" s="1">
        <v>1.9275557778880403E-5</v>
      </c>
      <c r="S41" s="1">
        <v>7.4750607189947951E-6</v>
      </c>
      <c r="T41" s="1">
        <v>5.6545711388179638E-6</v>
      </c>
      <c r="U41" s="1">
        <v>9.2018991672547019E-6</v>
      </c>
      <c r="V41" s="1">
        <v>3.5379739393043043E-5</v>
      </c>
      <c r="W41" s="1">
        <v>4.3379167679292823E-6</v>
      </c>
      <c r="X41" s="1">
        <v>1.1023967491043635E-5</v>
      </c>
      <c r="Y41" s="1">
        <v>9.1073156344844433E-6</v>
      </c>
      <c r="Z41" s="1">
        <v>1.4490897422502347E-5</v>
      </c>
      <c r="AA41" s="1">
        <v>2.2778293523231583E-5</v>
      </c>
      <c r="AB41" s="1">
        <v>1.6709298606712506E-5</v>
      </c>
      <c r="AC41" s="1">
        <v>1.5604362870467519E-6</v>
      </c>
      <c r="AD41" s="1">
        <v>6.4595875932078265E-6</v>
      </c>
      <c r="AE41" s="1">
        <v>2.400326610777317E-5</v>
      </c>
      <c r="AF41" s="1">
        <v>4.7883346398311824E-5</v>
      </c>
      <c r="AG41" s="1">
        <v>2.5739517607292346E-5</v>
      </c>
      <c r="AH41" s="1">
        <v>4.0224243003262755E-5</v>
      </c>
      <c r="AI41" s="1">
        <v>6.3537449521012569E-4</v>
      </c>
      <c r="AJ41" s="1">
        <v>2.8790109135496745E-4</v>
      </c>
      <c r="AK41" s="1">
        <v>6.6449844918343287E-4</v>
      </c>
      <c r="AL41" s="1">
        <v>1.6266744294270666E-5</v>
      </c>
      <c r="AM41" s="1">
        <v>2.3598858788244657E-4</v>
      </c>
      <c r="AN41" s="1">
        <v>1.0000112797298353</v>
      </c>
      <c r="AO41" s="1">
        <v>6.2460930447165738E-6</v>
      </c>
      <c r="AP41" s="1">
        <v>5.9615215004793243E-5</v>
      </c>
      <c r="AQ41" s="1">
        <v>2.1271123811065308E-2</v>
      </c>
      <c r="AR41" s="1">
        <v>1.0573916903482715E-2</v>
      </c>
      <c r="AS41" s="1">
        <v>5.8999879049970502E-3</v>
      </c>
      <c r="AT41" s="1">
        <v>3.4357161801970926E-3</v>
      </c>
      <c r="AU41" s="1">
        <v>2.4589874309515088E-4</v>
      </c>
      <c r="AV41" s="1">
        <v>9.6461641443375748E-5</v>
      </c>
      <c r="AW41" s="1">
        <v>9.6936145769724801E-4</v>
      </c>
      <c r="AX41" s="1">
        <v>1.678816233397748E-3</v>
      </c>
      <c r="AY41" s="1">
        <v>5.3017503514298332E-3</v>
      </c>
      <c r="AZ41" s="1">
        <v>5.3866982954158934E-5</v>
      </c>
      <c r="BA41" s="1">
        <v>1.4168119991791242E-3</v>
      </c>
      <c r="BB41" s="1">
        <v>4.0494985770645636E-4</v>
      </c>
      <c r="BC41" s="1">
        <v>2.5084638731196829E-4</v>
      </c>
      <c r="BD41" s="1">
        <v>1.6324585149144841E-3</v>
      </c>
      <c r="BE41" s="1">
        <v>1.1970524630722509E-2</v>
      </c>
      <c r="BF41" s="1">
        <v>7.9333490413815155E-3</v>
      </c>
      <c r="BG41" s="1">
        <v>3.5577646175919016E-4</v>
      </c>
      <c r="BH41" s="1">
        <v>9.3537021317795398E-6</v>
      </c>
      <c r="BI41" s="1">
        <v>9.9424100398553357E-4</v>
      </c>
      <c r="BJ41" s="1">
        <v>1.3722834033993575E-3</v>
      </c>
      <c r="BK41" s="1">
        <v>4.997888739138479E-4</v>
      </c>
      <c r="BL41" s="1">
        <v>7.888596863393489E-4</v>
      </c>
      <c r="BM41" s="1">
        <v>1.8208798012636755E-5</v>
      </c>
      <c r="BN41" s="1">
        <v>2.7478141239676537E-5</v>
      </c>
      <c r="BO41" s="1">
        <v>5.2721861318326807E-5</v>
      </c>
      <c r="BP41" s="1">
        <v>1.3012670900814225E-5</v>
      </c>
      <c r="BQ41" s="1">
        <v>1.1112100289816173E-5</v>
      </c>
      <c r="BR41" s="1">
        <v>7.2035858508241318E-6</v>
      </c>
      <c r="BS41" s="1">
        <v>7.0482318946641598E-6</v>
      </c>
      <c r="BT41" s="1">
        <v>1.4158256989626876E-5</v>
      </c>
      <c r="BU41" s="1">
        <v>1.0962979621519753E-5</v>
      </c>
      <c r="BV41" s="1">
        <v>1.880688444885473E-5</v>
      </c>
      <c r="BW41" s="1">
        <v>9.4809588844392839E-6</v>
      </c>
      <c r="BX41" s="1">
        <v>3.9311171229753782E-5</v>
      </c>
      <c r="BY41" s="1">
        <v>1.2239539829905454E-4</v>
      </c>
      <c r="BZ41" s="1">
        <v>6.8308498727597991E-6</v>
      </c>
      <c r="CA41" s="1">
        <v>8.2646496607324749E-6</v>
      </c>
      <c r="CB41" s="1">
        <v>2.012901395058927E-5</v>
      </c>
      <c r="CC41" s="1">
        <v>2.7420912801419359E-5</v>
      </c>
      <c r="CD41" s="1">
        <v>3.1378509110219707E-6</v>
      </c>
      <c r="CE41" s="1">
        <v>1.0728749482346802E-5</v>
      </c>
      <c r="CF41" s="1">
        <v>2.1458189980565557E-5</v>
      </c>
      <c r="CG41" s="1">
        <v>7.5749212456170889E-6</v>
      </c>
      <c r="CH41" s="1">
        <v>1.4476041258202516E-5</v>
      </c>
      <c r="CI41" s="1">
        <v>6.8262631158212377E-6</v>
      </c>
      <c r="CJ41" s="1">
        <v>2.982538208717092E-5</v>
      </c>
      <c r="CK41" s="1">
        <v>1.0285799472343815E-5</v>
      </c>
      <c r="CL41" s="1">
        <v>1.0658349930227752E-5</v>
      </c>
      <c r="CM41" s="1">
        <v>6.4979064768951549E-6</v>
      </c>
      <c r="CN41" s="1">
        <v>7.3249050800081914E-6</v>
      </c>
      <c r="CO41" s="1">
        <v>1.5128066871127576E-5</v>
      </c>
      <c r="CP41" s="1">
        <v>8.6393281135712401E-6</v>
      </c>
      <c r="CQ41" s="1">
        <v>1.9165450268607285E-5</v>
      </c>
      <c r="CR41" s="1">
        <v>1.9717419406046728E-5</v>
      </c>
      <c r="CS41" s="1">
        <v>6.3379864135442346E-6</v>
      </c>
      <c r="CT41" s="1">
        <v>2.3295694003109556E-4</v>
      </c>
      <c r="CU41" s="1">
        <v>5.7181004365871444E-6</v>
      </c>
      <c r="CV41" s="1">
        <v>1.0906400022910106E-5</v>
      </c>
      <c r="CW41" s="1">
        <v>1.1742966702242559E-5</v>
      </c>
      <c r="CX41" s="1">
        <v>1.1892538076856855E-5</v>
      </c>
      <c r="CY41" s="1">
        <v>1.2927946016773231E-5</v>
      </c>
      <c r="CZ41" s="1">
        <v>1.6581569648008356E-5</v>
      </c>
      <c r="DA41" s="1">
        <v>1.0733860868355483E-5</v>
      </c>
      <c r="DB41" s="1">
        <v>1.5752805577886844E-4</v>
      </c>
      <c r="DC41" s="3">
        <v>1.0844497490189353</v>
      </c>
      <c r="DD41" s="3">
        <v>0.8514868279376443</v>
      </c>
    </row>
    <row r="42" spans="1:108" ht="12.75" customHeight="1">
      <c r="A42" s="253">
        <v>271</v>
      </c>
      <c r="B42" s="82" t="s">
        <v>255</v>
      </c>
      <c r="C42" s="1">
        <v>1.9047157462855447E-5</v>
      </c>
      <c r="D42" s="1">
        <v>1.1097472468162871E-5</v>
      </c>
      <c r="E42" s="1">
        <v>1.2210295631155484E-5</v>
      </c>
      <c r="F42" s="1">
        <v>6.9832215211839484E-6</v>
      </c>
      <c r="G42" s="1">
        <v>1.8215538542910947E-5</v>
      </c>
      <c r="H42" s="1">
        <v>0</v>
      </c>
      <c r="I42" s="1">
        <v>3.4136309518632722E-5</v>
      </c>
      <c r="J42" s="1">
        <v>2.9319638593963203E-5</v>
      </c>
      <c r="K42" s="1">
        <v>6.149248015938377E-5</v>
      </c>
      <c r="L42" s="1">
        <v>2.0731454175435113E-5</v>
      </c>
      <c r="M42" s="1">
        <v>0</v>
      </c>
      <c r="N42" s="1">
        <v>6.4007004657156876E-6</v>
      </c>
      <c r="O42" s="1">
        <v>9.3629201668493456E-6</v>
      </c>
      <c r="P42" s="1">
        <v>1.7007543033266271E-5</v>
      </c>
      <c r="Q42" s="1">
        <v>2.4146514478084173E-4</v>
      </c>
      <c r="R42" s="1">
        <v>1.694384098993193E-5</v>
      </c>
      <c r="S42" s="1">
        <v>7.1168793705995476E-6</v>
      </c>
      <c r="T42" s="1">
        <v>-6.5898291363547748E-5</v>
      </c>
      <c r="U42" s="1">
        <v>1.5699391432966392E-4</v>
      </c>
      <c r="V42" s="1">
        <v>4.9187242552875075E-3</v>
      </c>
      <c r="W42" s="1">
        <v>1.4169388883749319E-5</v>
      </c>
      <c r="X42" s="1">
        <v>4.2230331030684837E-4</v>
      </c>
      <c r="Y42" s="1">
        <v>4.0426144400606593E-5</v>
      </c>
      <c r="Z42" s="1">
        <v>4.1487033546562837E-5</v>
      </c>
      <c r="AA42" s="1">
        <v>8.0583309558827422E-5</v>
      </c>
      <c r="AB42" s="1">
        <v>5.8429086537264377E-4</v>
      </c>
      <c r="AC42" s="1">
        <v>1.0749329832039462E-6</v>
      </c>
      <c r="AD42" s="1">
        <v>3.1810212542300316E-6</v>
      </c>
      <c r="AE42" s="1">
        <v>1.6806431262725123E-4</v>
      </c>
      <c r="AF42" s="1">
        <v>6.7767976276781155E-5</v>
      </c>
      <c r="AG42" s="1">
        <v>5.7595587158543384E-5</v>
      </c>
      <c r="AH42" s="1">
        <v>8.1475349567448774E-5</v>
      </c>
      <c r="AI42" s="1">
        <v>4.2222376168298499E-5</v>
      </c>
      <c r="AJ42" s="1">
        <v>6.3189806096224082E-3</v>
      </c>
      <c r="AK42" s="1">
        <v>3.2740693439773398E-3</v>
      </c>
      <c r="AL42" s="1">
        <v>5.8342150349345069E-4</v>
      </c>
      <c r="AM42" s="1">
        <v>6.3764561552014771E-4</v>
      </c>
      <c r="AN42" s="1">
        <v>2.268111350884854E-4</v>
      </c>
      <c r="AO42" s="1">
        <v>1.0114648361847949</v>
      </c>
      <c r="AP42" s="1">
        <v>8.5446135993299491E-2</v>
      </c>
      <c r="AQ42" s="1">
        <v>1.2173411078348006E-3</v>
      </c>
      <c r="AR42" s="1">
        <v>4.223217878221973E-3</v>
      </c>
      <c r="AS42" s="1">
        <v>1.0752598229471267E-3</v>
      </c>
      <c r="AT42" s="1">
        <v>7.472639801234728E-4</v>
      </c>
      <c r="AU42" s="1">
        <v>1.1769642810225594E-3</v>
      </c>
      <c r="AV42" s="1">
        <v>4.4133654438892958E-3</v>
      </c>
      <c r="AW42" s="1">
        <v>4.6105361389948444E-3</v>
      </c>
      <c r="AX42" s="1">
        <v>3.6415048564911808E-3</v>
      </c>
      <c r="AY42" s="1">
        <v>1.1466142409928372E-3</v>
      </c>
      <c r="AZ42" s="1">
        <v>9.4413047565479718E-4</v>
      </c>
      <c r="BA42" s="1">
        <v>4.9968059376675415E-4</v>
      </c>
      <c r="BB42" s="1">
        <v>2.5954687905139382E-3</v>
      </c>
      <c r="BC42" s="1">
        <v>4.4673717701569963E-4</v>
      </c>
      <c r="BD42" s="1">
        <v>7.8783084365046947E-4</v>
      </c>
      <c r="BE42" s="1">
        <v>5.532781940942791E-4</v>
      </c>
      <c r="BF42" s="1">
        <v>8.0551154636298065E-5</v>
      </c>
      <c r="BG42" s="1">
        <v>2.1170616874717275E-3</v>
      </c>
      <c r="BH42" s="1">
        <v>5.1782068132026533E-6</v>
      </c>
      <c r="BI42" s="1">
        <v>2.6659491115335414E-4</v>
      </c>
      <c r="BJ42" s="1">
        <v>3.2493649011605468E-4</v>
      </c>
      <c r="BK42" s="1">
        <v>1.2711017141405623E-4</v>
      </c>
      <c r="BL42" s="1">
        <v>5.6872465793951065E-4</v>
      </c>
      <c r="BM42" s="1">
        <v>1.132021173833517E-5</v>
      </c>
      <c r="BN42" s="1">
        <v>8.458191888781736E-6</v>
      </c>
      <c r="BO42" s="1">
        <v>4.7311809653612094E-5</v>
      </c>
      <c r="BP42" s="1">
        <v>2.2096446706729986E-5</v>
      </c>
      <c r="BQ42" s="1">
        <v>6.8772452865813697E-6</v>
      </c>
      <c r="BR42" s="1">
        <v>3.6623000499973247E-6</v>
      </c>
      <c r="BS42" s="1">
        <v>4.6448664458305306E-6</v>
      </c>
      <c r="BT42" s="1">
        <v>3.9867383849088289E-6</v>
      </c>
      <c r="BU42" s="1">
        <v>2.8189306701359389E-6</v>
      </c>
      <c r="BV42" s="1">
        <v>7.7387208238440115E-6</v>
      </c>
      <c r="BW42" s="1">
        <v>7.8410233179973709E-6</v>
      </c>
      <c r="BX42" s="1">
        <v>1.7892676031802713E-5</v>
      </c>
      <c r="BY42" s="1">
        <v>1.4716467874707308E-5</v>
      </c>
      <c r="BZ42" s="1">
        <v>4.4910509449272563E-6</v>
      </c>
      <c r="CA42" s="1">
        <v>4.104825058993109E-6</v>
      </c>
      <c r="CB42" s="1">
        <v>8.8777087333966807E-6</v>
      </c>
      <c r="CC42" s="1">
        <v>8.6077922038388097E-6</v>
      </c>
      <c r="CD42" s="1">
        <v>1.9348475798157863E-6</v>
      </c>
      <c r="CE42" s="1">
        <v>4.8965563998239146E-6</v>
      </c>
      <c r="CF42" s="1">
        <v>1.5755072254904917E-5</v>
      </c>
      <c r="CG42" s="1">
        <v>4.4887840337549648E-6</v>
      </c>
      <c r="CH42" s="1">
        <v>9.5373413156922269E-6</v>
      </c>
      <c r="CI42" s="1">
        <v>7.6318960272111268E-5</v>
      </c>
      <c r="CJ42" s="1">
        <v>1.4138414301234257E-5</v>
      </c>
      <c r="CK42" s="1">
        <v>8.0146144354485059E-6</v>
      </c>
      <c r="CL42" s="1">
        <v>2.2616707379615903E-5</v>
      </c>
      <c r="CM42" s="1">
        <v>4.1998520331119852E-5</v>
      </c>
      <c r="CN42" s="1">
        <v>2.8840705496796825E-5</v>
      </c>
      <c r="CO42" s="1">
        <v>1.5531903594095903E-5</v>
      </c>
      <c r="CP42" s="1">
        <v>1.5804932850199532E-5</v>
      </c>
      <c r="CQ42" s="1">
        <v>1.1341030447230427E-5</v>
      </c>
      <c r="CR42" s="1">
        <v>1.2019266549054201E-5</v>
      </c>
      <c r="CS42" s="1">
        <v>9.5757015149256671E-6</v>
      </c>
      <c r="CT42" s="1">
        <v>1.2545838548905277E-4</v>
      </c>
      <c r="CU42" s="1">
        <v>4.7501413254703298E-6</v>
      </c>
      <c r="CV42" s="1">
        <v>2.3141210085726753E-5</v>
      </c>
      <c r="CW42" s="1">
        <v>1.8461248765485033E-5</v>
      </c>
      <c r="CX42" s="1">
        <v>2.4843691425902385E-5</v>
      </c>
      <c r="CY42" s="1">
        <v>8.6177730334929145E-6</v>
      </c>
      <c r="CZ42" s="1">
        <v>1.8153946958893841E-5</v>
      </c>
      <c r="DA42" s="1">
        <v>6.3390999827319232E-5</v>
      </c>
      <c r="DB42" s="1">
        <v>3.8072725128922682E-4</v>
      </c>
      <c r="DC42" s="3">
        <v>1.1477930485865644</v>
      </c>
      <c r="DD42" s="3">
        <v>0.90122263659889257</v>
      </c>
    </row>
    <row r="43" spans="1:108" ht="12.75" customHeight="1">
      <c r="A43" s="254">
        <v>272</v>
      </c>
      <c r="B43" s="255" t="s">
        <v>256</v>
      </c>
      <c r="C43" s="26">
        <v>3.2833143668612809E-5</v>
      </c>
      <c r="D43" s="26">
        <v>2.3226878826724031E-5</v>
      </c>
      <c r="E43" s="26">
        <v>2.4700777205317784E-5</v>
      </c>
      <c r="F43" s="26">
        <v>3.0034673322323391E-5</v>
      </c>
      <c r="G43" s="26">
        <v>9.116881215803835E-5</v>
      </c>
      <c r="H43" s="26">
        <v>0</v>
      </c>
      <c r="I43" s="26">
        <v>2.285639744364545E-4</v>
      </c>
      <c r="J43" s="26">
        <v>1.9038758596307107E-4</v>
      </c>
      <c r="K43" s="26">
        <v>4.4846938337432968E-4</v>
      </c>
      <c r="L43" s="26">
        <v>3.838273985116138E-5</v>
      </c>
      <c r="M43" s="26">
        <v>0</v>
      </c>
      <c r="N43" s="26">
        <v>1.7581831653778596E-5</v>
      </c>
      <c r="O43" s="26">
        <v>2.1013786816713305E-5</v>
      </c>
      <c r="P43" s="26">
        <v>1.2536459902699919E-4</v>
      </c>
      <c r="Q43" s="26">
        <v>1.8735512775839268E-3</v>
      </c>
      <c r="R43" s="26">
        <v>4.0392088346365694E-5</v>
      </c>
      <c r="S43" s="26">
        <v>1.8305497854934055E-5</v>
      </c>
      <c r="T43" s="26">
        <v>6.1318765219268447E-4</v>
      </c>
      <c r="U43" s="26">
        <v>2.3229728700295472E-5</v>
      </c>
      <c r="V43" s="26">
        <v>7.0939438454107798E-5</v>
      </c>
      <c r="W43" s="26">
        <v>1.103490608134676E-5</v>
      </c>
      <c r="X43" s="26">
        <v>2.5155414056834706E-5</v>
      </c>
      <c r="Y43" s="26">
        <v>2.0483765185844259E-5</v>
      </c>
      <c r="Z43" s="26">
        <v>4.1194770910119079E-5</v>
      </c>
      <c r="AA43" s="26">
        <v>2.8762267847393173E-4</v>
      </c>
      <c r="AB43" s="26">
        <v>3.6934898117614909E-4</v>
      </c>
      <c r="AC43" s="26">
        <v>6.0427855548265516E-6</v>
      </c>
      <c r="AD43" s="26">
        <v>1.0838435396776735E-5</v>
      </c>
      <c r="AE43" s="26">
        <v>4.7765285827544736E-4</v>
      </c>
      <c r="AF43" s="26">
        <v>3.6100589249253042E-4</v>
      </c>
      <c r="AG43" s="26">
        <v>5.0779458299532042E-4</v>
      </c>
      <c r="AH43" s="26">
        <v>9.0332360124738625E-5</v>
      </c>
      <c r="AI43" s="26">
        <v>2.1270747505458624E-4</v>
      </c>
      <c r="AJ43" s="26">
        <v>3.9306932955455608E-4</v>
      </c>
      <c r="AK43" s="26">
        <v>9.4712631308367797E-4</v>
      </c>
      <c r="AL43" s="26">
        <v>2.3898575671503567E-5</v>
      </c>
      <c r="AM43" s="26">
        <v>1.1886005791996082E-4</v>
      </c>
      <c r="AN43" s="26">
        <v>2.0940894971637618E-5</v>
      </c>
      <c r="AO43" s="26">
        <v>1.8479630537659561E-5</v>
      </c>
      <c r="AP43" s="26">
        <v>1.0151554213533269</v>
      </c>
      <c r="AQ43" s="26">
        <v>1.0889887033042374E-2</v>
      </c>
      <c r="AR43" s="26">
        <v>9.6448476452808025E-3</v>
      </c>
      <c r="AS43" s="26">
        <v>9.6668588932596854E-3</v>
      </c>
      <c r="AT43" s="26">
        <v>4.2617107591679908E-3</v>
      </c>
      <c r="AU43" s="26">
        <v>2.3007419020153199E-3</v>
      </c>
      <c r="AV43" s="26">
        <v>4.061943154048374E-3</v>
      </c>
      <c r="AW43" s="26">
        <v>1.23059402744471E-2</v>
      </c>
      <c r="AX43" s="26">
        <v>1.209881700421955E-2</v>
      </c>
      <c r="AY43" s="26">
        <v>9.2063305200388405E-3</v>
      </c>
      <c r="AZ43" s="26">
        <v>5.9029505808444079E-3</v>
      </c>
      <c r="BA43" s="26">
        <v>4.9914721791476787E-3</v>
      </c>
      <c r="BB43" s="26">
        <v>9.6788715423652156E-3</v>
      </c>
      <c r="BC43" s="26">
        <v>3.3313904335999975E-3</v>
      </c>
      <c r="BD43" s="26">
        <v>4.1929414707104354E-3</v>
      </c>
      <c r="BE43" s="26">
        <v>5.0051405094535826E-3</v>
      </c>
      <c r="BF43" s="26">
        <v>2.6800878061029182E-4</v>
      </c>
      <c r="BG43" s="26">
        <v>2.9858653982625448E-3</v>
      </c>
      <c r="BH43" s="26">
        <v>1.8555944569845755E-5</v>
      </c>
      <c r="BI43" s="26">
        <v>2.1424176552494322E-3</v>
      </c>
      <c r="BJ43" s="26">
        <v>2.8271151405567757E-3</v>
      </c>
      <c r="BK43" s="26">
        <v>1.1345999579620526E-3</v>
      </c>
      <c r="BL43" s="26">
        <v>6.1382240420202946E-3</v>
      </c>
      <c r="BM43" s="26">
        <v>1.0026891973477677E-4</v>
      </c>
      <c r="BN43" s="26">
        <v>5.7796388396924147E-5</v>
      </c>
      <c r="BO43" s="26">
        <v>1.7007183266087066E-4</v>
      </c>
      <c r="BP43" s="26">
        <v>3.7818573325029124E-5</v>
      </c>
      <c r="BQ43" s="26">
        <v>2.7197059205442738E-5</v>
      </c>
      <c r="BR43" s="26">
        <v>1.9098078190063171E-5</v>
      </c>
      <c r="BS43" s="26">
        <v>1.8224016383242934E-5</v>
      </c>
      <c r="BT43" s="26">
        <v>2.7803137325458511E-5</v>
      </c>
      <c r="BU43" s="26">
        <v>2.2043142274807762E-5</v>
      </c>
      <c r="BV43" s="26">
        <v>4.3000544160429229E-5</v>
      </c>
      <c r="BW43" s="26">
        <v>2.7412940740209146E-5</v>
      </c>
      <c r="BX43" s="26">
        <v>1.1995213075834453E-4</v>
      </c>
      <c r="BY43" s="26">
        <v>9.5945103092539893E-5</v>
      </c>
      <c r="BZ43" s="26">
        <v>1.5036977388467196E-5</v>
      </c>
      <c r="CA43" s="26">
        <v>2.19373198282246E-5</v>
      </c>
      <c r="CB43" s="26">
        <v>4.130156189226256E-5</v>
      </c>
      <c r="CC43" s="26">
        <v>4.312795706870699E-5</v>
      </c>
      <c r="CD43" s="26">
        <v>1.0363084597804375E-5</v>
      </c>
      <c r="CE43" s="26">
        <v>2.4351806586953106E-5</v>
      </c>
      <c r="CF43" s="26">
        <v>6.4286264700466557E-5</v>
      </c>
      <c r="CG43" s="26">
        <v>2.0543806937143217E-5</v>
      </c>
      <c r="CH43" s="26">
        <v>3.7824185026660913E-5</v>
      </c>
      <c r="CI43" s="26">
        <v>1.7770364298859331E-4</v>
      </c>
      <c r="CJ43" s="26">
        <v>9.0736446866583267E-5</v>
      </c>
      <c r="CK43" s="26">
        <v>2.5636327415264249E-5</v>
      </c>
      <c r="CL43" s="26">
        <v>4.7022211307492884E-5</v>
      </c>
      <c r="CM43" s="26">
        <v>4.2186241348596108E-4</v>
      </c>
      <c r="CN43" s="26">
        <v>2.5564666395151031E-5</v>
      </c>
      <c r="CO43" s="26">
        <v>6.1854570875528864E-5</v>
      </c>
      <c r="CP43" s="26">
        <v>1.0835933300728236E-4</v>
      </c>
      <c r="CQ43" s="26">
        <v>8.4794886768833726E-5</v>
      </c>
      <c r="CR43" s="26">
        <v>6.0698898536246534E-5</v>
      </c>
      <c r="CS43" s="26">
        <v>3.8095713735249349E-5</v>
      </c>
      <c r="CT43" s="26">
        <v>8.3490787411345162E-4</v>
      </c>
      <c r="CU43" s="26">
        <v>2.2439573799810526E-5</v>
      </c>
      <c r="CV43" s="26">
        <v>1.7902026870386605E-4</v>
      </c>
      <c r="CW43" s="26">
        <v>1.0779367394925035E-4</v>
      </c>
      <c r="CX43" s="26">
        <v>1.6171234479368845E-4</v>
      </c>
      <c r="CY43" s="26">
        <v>3.0853709200632842E-5</v>
      </c>
      <c r="CZ43" s="26">
        <v>1.0838801543507547E-4</v>
      </c>
      <c r="DA43" s="26">
        <v>3.0655080249170226E-4</v>
      </c>
      <c r="DB43" s="26">
        <v>5.4178512050471171E-4</v>
      </c>
      <c r="DC43" s="6">
        <v>1.1505461610758028</v>
      </c>
      <c r="DD43" s="6">
        <v>0.90338432184298778</v>
      </c>
    </row>
    <row r="44" spans="1:108" ht="12.75" customHeight="1">
      <c r="A44" s="253">
        <v>281</v>
      </c>
      <c r="B44" s="82" t="s">
        <v>257</v>
      </c>
      <c r="C44" s="1">
        <v>1.8506616655079202E-4</v>
      </c>
      <c r="D44" s="1">
        <v>1.0761892689804093E-4</v>
      </c>
      <c r="E44" s="1">
        <v>1.0294151752918577E-4</v>
      </c>
      <c r="F44" s="1">
        <v>9.4331890276890364E-5</v>
      </c>
      <c r="G44" s="1">
        <v>2.2091906917346525E-4</v>
      </c>
      <c r="H44" s="1">
        <v>0</v>
      </c>
      <c r="I44" s="1">
        <v>2.1909196465656324E-4</v>
      </c>
      <c r="J44" s="1">
        <v>7.7873893082997087E-5</v>
      </c>
      <c r="K44" s="1">
        <v>5.012114970856998E-5</v>
      </c>
      <c r="L44" s="1">
        <v>7.2868363077164722E-5</v>
      </c>
      <c r="M44" s="1">
        <v>0</v>
      </c>
      <c r="N44" s="1">
        <v>1.285348101764987E-4</v>
      </c>
      <c r="O44" s="1">
        <v>9.1371591113605861E-5</v>
      </c>
      <c r="P44" s="1">
        <v>8.6477249797140742E-5</v>
      </c>
      <c r="Q44" s="1">
        <v>5.2588733284546576E-4</v>
      </c>
      <c r="R44" s="1">
        <v>3.7489179516694225E-4</v>
      </c>
      <c r="S44" s="1">
        <v>1.5534022701557511E-4</v>
      </c>
      <c r="T44" s="1">
        <v>9.3356294038436156E-5</v>
      </c>
      <c r="U44" s="1">
        <v>1.4336234445221706E-4</v>
      </c>
      <c r="V44" s="1">
        <v>2.3975356325848219E-4</v>
      </c>
      <c r="W44" s="1">
        <v>1.0079391968170951E-4</v>
      </c>
      <c r="X44" s="1">
        <v>1.5674168434681366E-4</v>
      </c>
      <c r="Y44" s="1">
        <v>2.2423736732104889E-4</v>
      </c>
      <c r="Z44" s="1">
        <v>3.4199893909664879E-4</v>
      </c>
      <c r="AA44" s="1">
        <v>7.7378894438507394E-5</v>
      </c>
      <c r="AB44" s="1">
        <v>9.3561538735007554E-5</v>
      </c>
      <c r="AC44" s="1">
        <v>1.4584275008345592E-5</v>
      </c>
      <c r="AD44" s="1">
        <v>7.0368995247658159E-5</v>
      </c>
      <c r="AE44" s="1">
        <v>1.6433108328315133E-4</v>
      </c>
      <c r="AF44" s="1">
        <v>1.0159690409153102E-4</v>
      </c>
      <c r="AG44" s="1">
        <v>6.7513819311820877E-5</v>
      </c>
      <c r="AH44" s="1">
        <v>5.9569705598540532E-5</v>
      </c>
      <c r="AI44" s="1">
        <v>3.6057793918712683E-4</v>
      </c>
      <c r="AJ44" s="1">
        <v>1.8871803787322083E-4</v>
      </c>
      <c r="AK44" s="1">
        <v>2.3792328761344485E-4</v>
      </c>
      <c r="AL44" s="1">
        <v>2.3486223236033441E-4</v>
      </c>
      <c r="AM44" s="1">
        <v>3.2023073656041841E-4</v>
      </c>
      <c r="AN44" s="1">
        <v>1.8583949472888086E-4</v>
      </c>
      <c r="AO44" s="1">
        <v>1.3309324975040423E-4</v>
      </c>
      <c r="AP44" s="1">
        <v>1.2744896903088226E-4</v>
      </c>
      <c r="AQ44" s="1">
        <v>1.0137880722303698</v>
      </c>
      <c r="AR44" s="1">
        <v>6.2912268408658531E-4</v>
      </c>
      <c r="AS44" s="1">
        <v>3.5418026808133252E-4</v>
      </c>
      <c r="AT44" s="1">
        <v>1.3685342522908975E-4</v>
      </c>
      <c r="AU44" s="1">
        <v>4.6028478199207073E-5</v>
      </c>
      <c r="AV44" s="1">
        <v>7.5350310686943812E-5</v>
      </c>
      <c r="AW44" s="1">
        <v>1.9608316638031886E-4</v>
      </c>
      <c r="AX44" s="1">
        <v>1.033198244336715E-4</v>
      </c>
      <c r="AY44" s="1">
        <v>7.4753045094805285E-5</v>
      </c>
      <c r="AZ44" s="1">
        <v>5.6904245131012307E-5</v>
      </c>
      <c r="BA44" s="1">
        <v>7.6392860238993452E-5</v>
      </c>
      <c r="BB44" s="1">
        <v>3.0661624826168693E-5</v>
      </c>
      <c r="BC44" s="1">
        <v>6.4144458029335476E-5</v>
      </c>
      <c r="BD44" s="1">
        <v>4.3867803511146466E-5</v>
      </c>
      <c r="BE44" s="1">
        <v>5.458730069400829E-3</v>
      </c>
      <c r="BF44" s="1">
        <v>4.4540019795492919E-5</v>
      </c>
      <c r="BG44" s="1">
        <v>2.3767209842019002E-3</v>
      </c>
      <c r="BH44" s="1">
        <v>7.2273235722371951E-5</v>
      </c>
      <c r="BI44" s="1">
        <v>4.1661882167600854E-2</v>
      </c>
      <c r="BJ44" s="1">
        <v>5.1726497510131135E-2</v>
      </c>
      <c r="BK44" s="1">
        <v>1.7068936126825904E-2</v>
      </c>
      <c r="BL44" s="1">
        <v>3.5097187438281253E-2</v>
      </c>
      <c r="BM44" s="1">
        <v>5.0311896651584337E-4</v>
      </c>
      <c r="BN44" s="1">
        <v>8.9050657635718876E-4</v>
      </c>
      <c r="BO44" s="1">
        <v>1.2034087879559969E-3</v>
      </c>
      <c r="BP44" s="1">
        <v>1.6653246649028487E-4</v>
      </c>
      <c r="BQ44" s="1">
        <v>1.5201115873000168E-4</v>
      </c>
      <c r="BR44" s="1">
        <v>1.2382799209511509E-4</v>
      </c>
      <c r="BS44" s="1">
        <v>1.7615411738776241E-4</v>
      </c>
      <c r="BT44" s="1">
        <v>4.6393478929335728E-4</v>
      </c>
      <c r="BU44" s="1">
        <v>3.7948250878911137E-4</v>
      </c>
      <c r="BV44" s="1">
        <v>5.7412437666859754E-4</v>
      </c>
      <c r="BW44" s="1">
        <v>5.4123522436854801E-5</v>
      </c>
      <c r="BX44" s="1">
        <v>4.9897169385727856E-4</v>
      </c>
      <c r="BY44" s="1">
        <v>5.208759835179218E-4</v>
      </c>
      <c r="BZ44" s="1">
        <v>4.3001050823588465E-5</v>
      </c>
      <c r="CA44" s="1">
        <v>1.8029644716750521E-4</v>
      </c>
      <c r="CB44" s="1">
        <v>4.768760573585516E-4</v>
      </c>
      <c r="CC44" s="1">
        <v>4.0826172924401591E-4</v>
      </c>
      <c r="CD44" s="1">
        <v>7.1334548391502285E-5</v>
      </c>
      <c r="CE44" s="1">
        <v>2.0257550474153267E-4</v>
      </c>
      <c r="CF44" s="1">
        <v>6.4053425857627704E-4</v>
      </c>
      <c r="CG44" s="1">
        <v>4.6609292197652698E-5</v>
      </c>
      <c r="CH44" s="1">
        <v>3.4544729922286066E-4</v>
      </c>
      <c r="CI44" s="1">
        <v>1.0495143495439747E-4</v>
      </c>
      <c r="CJ44" s="1">
        <v>3.3462578785850154E-4</v>
      </c>
      <c r="CK44" s="1">
        <v>2.2276531796265004E-4</v>
      </c>
      <c r="CL44" s="1">
        <v>1.5532575099342453E-4</v>
      </c>
      <c r="CM44" s="1">
        <v>9.7250436567022501E-5</v>
      </c>
      <c r="CN44" s="1">
        <v>8.8214454042071118E-5</v>
      </c>
      <c r="CO44" s="1">
        <v>1.7397189798939224E-4</v>
      </c>
      <c r="CP44" s="1">
        <v>1.1833566372774685E-4</v>
      </c>
      <c r="CQ44" s="1">
        <v>9.4976137195434043E-5</v>
      </c>
      <c r="CR44" s="1">
        <v>1.3553329630376813E-4</v>
      </c>
      <c r="CS44" s="1">
        <v>1.4586916869720171E-4</v>
      </c>
      <c r="CT44" s="1">
        <v>1.3290860917937735E-4</v>
      </c>
      <c r="CU44" s="1">
        <v>7.2593281989336627E-5</v>
      </c>
      <c r="CV44" s="1">
        <v>1.4103069586772818E-4</v>
      </c>
      <c r="CW44" s="1">
        <v>9.9164869610829189E-5</v>
      </c>
      <c r="CX44" s="1">
        <v>1.4325423459182483E-4</v>
      </c>
      <c r="CY44" s="1">
        <v>1.8947554915291426E-4</v>
      </c>
      <c r="CZ44" s="1">
        <v>1.6837073005819295E-4</v>
      </c>
      <c r="DA44" s="1">
        <v>4.66902326516952E-5</v>
      </c>
      <c r="DB44" s="1">
        <v>3.6284608999437149E-4</v>
      </c>
      <c r="DC44" s="3">
        <v>1.186563843965549</v>
      </c>
      <c r="DD44" s="3">
        <v>0.93166463873291183</v>
      </c>
    </row>
    <row r="45" spans="1:108" ht="12.75" customHeight="1">
      <c r="A45" s="253">
        <v>289</v>
      </c>
      <c r="B45" s="82" t="s">
        <v>258</v>
      </c>
      <c r="C45" s="1">
        <v>2.76117739083984E-4</v>
      </c>
      <c r="D45" s="1">
        <v>2.6823292136268751E-4</v>
      </c>
      <c r="E45" s="1">
        <v>7.7630443860960939E-5</v>
      </c>
      <c r="F45" s="1">
        <v>1.339378413624056E-4</v>
      </c>
      <c r="G45" s="1">
        <v>3.7583062739215143E-4</v>
      </c>
      <c r="H45" s="1">
        <v>0</v>
      </c>
      <c r="I45" s="1">
        <v>1.6908807141919934E-3</v>
      </c>
      <c r="J45" s="1">
        <v>6.0267368351393379E-4</v>
      </c>
      <c r="K45" s="1">
        <v>5.7399244149136967E-3</v>
      </c>
      <c r="L45" s="1">
        <v>3.1388193548316539E-4</v>
      </c>
      <c r="M45" s="1">
        <v>0</v>
      </c>
      <c r="N45" s="1">
        <v>6.9760334997328024E-5</v>
      </c>
      <c r="O45" s="1">
        <v>3.9370869044018885E-4</v>
      </c>
      <c r="P45" s="1">
        <v>6.2752176531727681E-4</v>
      </c>
      <c r="Q45" s="1">
        <v>5.1533425178948329E-3</v>
      </c>
      <c r="R45" s="1">
        <v>6.7299408637201978E-4</v>
      </c>
      <c r="S45" s="1">
        <v>1.5179274740266381E-4</v>
      </c>
      <c r="T45" s="1">
        <v>1.2911065603112516E-4</v>
      </c>
      <c r="U45" s="1">
        <v>1.1403654661771586E-4</v>
      </c>
      <c r="V45" s="1">
        <v>1.9969772349352085E-3</v>
      </c>
      <c r="W45" s="1">
        <v>6.9386149674199456E-5</v>
      </c>
      <c r="X45" s="1">
        <v>2.6715617932970549E-4</v>
      </c>
      <c r="Y45" s="1">
        <v>1.8634385838412366E-4</v>
      </c>
      <c r="Z45" s="1">
        <v>1.1802186197525108E-4</v>
      </c>
      <c r="AA45" s="1">
        <v>1.6759038982969412E-3</v>
      </c>
      <c r="AB45" s="1">
        <v>1.0233389741575913E-3</v>
      </c>
      <c r="AC45" s="1">
        <v>6.0091022008755723E-5</v>
      </c>
      <c r="AD45" s="1">
        <v>2.2576207669699504E-4</v>
      </c>
      <c r="AE45" s="1">
        <v>3.0116471024422946E-4</v>
      </c>
      <c r="AF45" s="1">
        <v>3.9518171455693012E-3</v>
      </c>
      <c r="AG45" s="1">
        <v>2.0205664560084477E-3</v>
      </c>
      <c r="AH45" s="1">
        <v>2.0088944252261336E-3</v>
      </c>
      <c r="AI45" s="1">
        <v>5.9707062751066062E-4</v>
      </c>
      <c r="AJ45" s="1">
        <v>2.4342990264338057E-3</v>
      </c>
      <c r="AK45" s="1">
        <v>1.4792456027336574E-3</v>
      </c>
      <c r="AL45" s="1">
        <v>8.3995002294469951E-5</v>
      </c>
      <c r="AM45" s="1">
        <v>1.9994786616781804E-3</v>
      </c>
      <c r="AN45" s="1">
        <v>7.4471375144624321E-5</v>
      </c>
      <c r="AO45" s="1">
        <v>6.2483227580575619E-5</v>
      </c>
      <c r="AP45" s="1">
        <v>5.2988754438828504E-4</v>
      </c>
      <c r="AQ45" s="1">
        <v>6.0427846047128907E-3</v>
      </c>
      <c r="AR45" s="1">
        <v>1.0056118235991351</v>
      </c>
      <c r="AS45" s="1">
        <v>2.7806367821018728E-3</v>
      </c>
      <c r="AT45" s="1">
        <v>3.6587122496820044E-3</v>
      </c>
      <c r="AU45" s="1">
        <v>2.3196763467679387E-3</v>
      </c>
      <c r="AV45" s="1">
        <v>1.6268381026666506E-3</v>
      </c>
      <c r="AW45" s="1">
        <v>4.0407027464101223E-3</v>
      </c>
      <c r="AX45" s="1">
        <v>4.2918942612152752E-3</v>
      </c>
      <c r="AY45" s="1">
        <v>3.2944807743993192E-3</v>
      </c>
      <c r="AZ45" s="1">
        <v>3.2929690721708949E-3</v>
      </c>
      <c r="BA45" s="1">
        <v>3.3537367339093595E-3</v>
      </c>
      <c r="BB45" s="1">
        <v>3.1552993723921448E-3</v>
      </c>
      <c r="BC45" s="1">
        <v>4.8887924493332055E-3</v>
      </c>
      <c r="BD45" s="1">
        <v>1.0944087978407792E-3</v>
      </c>
      <c r="BE45" s="1">
        <v>5.0928607754529469E-3</v>
      </c>
      <c r="BF45" s="1">
        <v>9.0464016674567007E-4</v>
      </c>
      <c r="BG45" s="1">
        <v>2.5687107820514176E-3</v>
      </c>
      <c r="BH45" s="1">
        <v>9.9133437841975283E-5</v>
      </c>
      <c r="BI45" s="1">
        <v>2.6999041360077397E-3</v>
      </c>
      <c r="BJ45" s="1">
        <v>9.4868496328261061E-3</v>
      </c>
      <c r="BK45" s="1">
        <v>1.1294471013221675E-3</v>
      </c>
      <c r="BL45" s="1">
        <v>9.2019233970064057E-4</v>
      </c>
      <c r="BM45" s="1">
        <v>1.5524978043262807E-4</v>
      </c>
      <c r="BN45" s="1">
        <v>3.3829498193227529E-4</v>
      </c>
      <c r="BO45" s="1">
        <v>3.7283437213533411E-4</v>
      </c>
      <c r="BP45" s="1">
        <v>1.0616615374125862E-4</v>
      </c>
      <c r="BQ45" s="1">
        <v>3.9200601161124238E-4</v>
      </c>
      <c r="BR45" s="1">
        <v>5.5109793676098242E-5</v>
      </c>
      <c r="BS45" s="1">
        <v>5.0177092761757406E-5</v>
      </c>
      <c r="BT45" s="1">
        <v>1.1864713205321391E-4</v>
      </c>
      <c r="BU45" s="1">
        <v>1.1730024171647177E-4</v>
      </c>
      <c r="BV45" s="1">
        <v>1.5424027064645958E-4</v>
      </c>
      <c r="BW45" s="1">
        <v>1.8844810240591699E-4</v>
      </c>
      <c r="BX45" s="1">
        <v>2.1411093709065781E-4</v>
      </c>
      <c r="BY45" s="1">
        <v>3.8740573190136602E-4</v>
      </c>
      <c r="BZ45" s="1">
        <v>4.6183860055302287E-5</v>
      </c>
      <c r="CA45" s="1">
        <v>1.4284270383068239E-4</v>
      </c>
      <c r="CB45" s="1">
        <v>4.3292862552126441E-4</v>
      </c>
      <c r="CC45" s="1">
        <v>1.9218165594423833E-4</v>
      </c>
      <c r="CD45" s="1">
        <v>2.630646913782633E-5</v>
      </c>
      <c r="CE45" s="1">
        <v>1.5360303374366472E-4</v>
      </c>
      <c r="CF45" s="1">
        <v>1.599763820214887E-4</v>
      </c>
      <c r="CG45" s="1">
        <v>5.98394259392605E-5</v>
      </c>
      <c r="CH45" s="1">
        <v>9.6513280277472647E-5</v>
      </c>
      <c r="CI45" s="1">
        <v>9.6853332149509329E-5</v>
      </c>
      <c r="CJ45" s="1">
        <v>6.2598889712353232E-4</v>
      </c>
      <c r="CK45" s="1">
        <v>7.8739990866638867E-5</v>
      </c>
      <c r="CL45" s="1">
        <v>8.0797187827492023E-5</v>
      </c>
      <c r="CM45" s="1">
        <v>1.0014440347669952E-4</v>
      </c>
      <c r="CN45" s="1">
        <v>5.800035047050805E-5</v>
      </c>
      <c r="CO45" s="1">
        <v>1.4624912218379063E-4</v>
      </c>
      <c r="CP45" s="1">
        <v>1.1979696974434364E-4</v>
      </c>
      <c r="CQ45" s="1">
        <v>3.6469512744714301E-4</v>
      </c>
      <c r="CR45" s="1">
        <v>1.8164822527883708E-4</v>
      </c>
      <c r="CS45" s="1">
        <v>5.1819740702457756E-5</v>
      </c>
      <c r="CT45" s="1">
        <v>7.6489464145957872E-4</v>
      </c>
      <c r="CU45" s="1">
        <v>5.8218204041627165E-5</v>
      </c>
      <c r="CV45" s="1">
        <v>2.0312737163401769E-4</v>
      </c>
      <c r="CW45" s="1">
        <v>4.4006703794444933E-4</v>
      </c>
      <c r="CX45" s="1">
        <v>4.6055772078020072E-4</v>
      </c>
      <c r="CY45" s="1">
        <v>9.2525890829382401E-5</v>
      </c>
      <c r="CZ45" s="1">
        <v>6.6010760590941558E-4</v>
      </c>
      <c r="DA45" s="1">
        <v>1.6130221270210652E-4</v>
      </c>
      <c r="DB45" s="1">
        <v>8.3953362390222399E-4</v>
      </c>
      <c r="DC45" s="3">
        <v>1.1198576606862456</v>
      </c>
      <c r="DD45" s="3">
        <v>0.87928836546095457</v>
      </c>
    </row>
    <row r="46" spans="1:108" ht="12.75" customHeight="1">
      <c r="A46" s="253">
        <v>291</v>
      </c>
      <c r="B46" s="82" t="s">
        <v>259</v>
      </c>
      <c r="C46" s="1">
        <v>9.3418840338873877E-5</v>
      </c>
      <c r="D46" s="1">
        <v>5.0095278467695165E-5</v>
      </c>
      <c r="E46" s="1">
        <v>8.129577693822243E-5</v>
      </c>
      <c r="F46" s="1">
        <v>1.3781372231455079E-4</v>
      </c>
      <c r="G46" s="1">
        <v>1.1067724095937131E-4</v>
      </c>
      <c r="H46" s="1">
        <v>0</v>
      </c>
      <c r="I46" s="1">
        <v>3.2162369713729076E-4</v>
      </c>
      <c r="J46" s="1">
        <v>4.7650680606249805E-5</v>
      </c>
      <c r="K46" s="1">
        <v>3.6454810412845061E-5</v>
      </c>
      <c r="L46" s="1">
        <v>3.7888438376594296E-5</v>
      </c>
      <c r="M46" s="1">
        <v>0</v>
      </c>
      <c r="N46" s="1">
        <v>3.4411246445227377E-5</v>
      </c>
      <c r="O46" s="1">
        <v>2.6044824822117633E-5</v>
      </c>
      <c r="P46" s="1">
        <v>1.0151525803027811E-4</v>
      </c>
      <c r="Q46" s="1">
        <v>1.4875313573549395E-3</v>
      </c>
      <c r="R46" s="1">
        <v>4.7853692027231137E-5</v>
      </c>
      <c r="S46" s="1">
        <v>1.5769183647606292E-5</v>
      </c>
      <c r="T46" s="1">
        <v>2.5858091129042323E-5</v>
      </c>
      <c r="U46" s="1">
        <v>5.7048816319085624E-5</v>
      </c>
      <c r="V46" s="1">
        <v>9.2694341367110364E-5</v>
      </c>
      <c r="W46" s="1">
        <v>2.4490992094081906E-5</v>
      </c>
      <c r="X46" s="1">
        <v>7.8064860359337827E-5</v>
      </c>
      <c r="Y46" s="1">
        <v>3.2521238889742124E-5</v>
      </c>
      <c r="Z46" s="1">
        <v>4.7546397240339379E-5</v>
      </c>
      <c r="AA46" s="1">
        <v>3.5473805758183846E-5</v>
      </c>
      <c r="AB46" s="1">
        <v>3.1009227189305753E-5</v>
      </c>
      <c r="AC46" s="1">
        <v>8.1439713932617367E-6</v>
      </c>
      <c r="AD46" s="1">
        <v>2.6838203942626563E-5</v>
      </c>
      <c r="AE46" s="1">
        <v>1.1093499155366409E-4</v>
      </c>
      <c r="AF46" s="1">
        <v>5.1241013864762812E-5</v>
      </c>
      <c r="AG46" s="1">
        <v>2.6083973340259934E-5</v>
      </c>
      <c r="AH46" s="1">
        <v>1.3326914078417107E-5</v>
      </c>
      <c r="AI46" s="1">
        <v>2.4828612992245253E-4</v>
      </c>
      <c r="AJ46" s="1">
        <v>8.1087284830353389E-4</v>
      </c>
      <c r="AK46" s="1">
        <v>2.726258880961181E-4</v>
      </c>
      <c r="AL46" s="1">
        <v>3.4562890353639528E-5</v>
      </c>
      <c r="AM46" s="1">
        <v>4.2437598382774914E-4</v>
      </c>
      <c r="AN46" s="1">
        <v>2.6988570479045852E-5</v>
      </c>
      <c r="AO46" s="1">
        <v>2.1842683595838764E-5</v>
      </c>
      <c r="AP46" s="1">
        <v>2.2677168407207951E-5</v>
      </c>
      <c r="AQ46" s="1">
        <v>2.7955244041249756E-4</v>
      </c>
      <c r="AR46" s="1">
        <v>2.6604672069451267E-4</v>
      </c>
      <c r="AS46" s="1">
        <v>1.02540203555908</v>
      </c>
      <c r="AT46" s="1">
        <v>5.6655364807977164E-3</v>
      </c>
      <c r="AU46" s="1">
        <v>9.3154732826641526E-4</v>
      </c>
      <c r="AV46" s="1">
        <v>3.1974789316318284E-4</v>
      </c>
      <c r="AW46" s="1">
        <v>3.7904390045850759E-4</v>
      </c>
      <c r="AX46" s="1">
        <v>1.7834369458546906E-3</v>
      </c>
      <c r="AY46" s="1">
        <v>2.9112677402840697E-3</v>
      </c>
      <c r="AZ46" s="1">
        <v>5.1815409856251259E-4</v>
      </c>
      <c r="BA46" s="1">
        <v>2.9718806951673857E-5</v>
      </c>
      <c r="BB46" s="1">
        <v>8.4519627653167971E-4</v>
      </c>
      <c r="BC46" s="1">
        <v>1.9205759815798287E-4</v>
      </c>
      <c r="BD46" s="1">
        <v>7.9852410719779274E-4</v>
      </c>
      <c r="BE46" s="1">
        <v>5.4776275377139295E-3</v>
      </c>
      <c r="BF46" s="1">
        <v>3.6545145054783621E-3</v>
      </c>
      <c r="BG46" s="1">
        <v>6.6992618459260677E-5</v>
      </c>
      <c r="BH46" s="1">
        <v>5.4004197791251808E-5</v>
      </c>
      <c r="BI46" s="1">
        <v>1.4413616347527382E-3</v>
      </c>
      <c r="BJ46" s="1">
        <v>1.9255021187481971E-4</v>
      </c>
      <c r="BK46" s="1">
        <v>5.2594867974444339E-4</v>
      </c>
      <c r="BL46" s="1">
        <v>1.0516716817478204E-3</v>
      </c>
      <c r="BM46" s="1">
        <v>8.5882328477270912E-5</v>
      </c>
      <c r="BN46" s="1">
        <v>3.3485215914013768E-5</v>
      </c>
      <c r="BO46" s="1">
        <v>1.8487400322759313E-3</v>
      </c>
      <c r="BP46" s="1">
        <v>1.019964956490355E-4</v>
      </c>
      <c r="BQ46" s="1">
        <v>3.767331306359028E-5</v>
      </c>
      <c r="BR46" s="1">
        <v>2.3980630238613495E-5</v>
      </c>
      <c r="BS46" s="1">
        <v>1.9962642178980138E-5</v>
      </c>
      <c r="BT46" s="1">
        <v>1.3170166573885991E-5</v>
      </c>
      <c r="BU46" s="1">
        <v>3.4926403028373235E-6</v>
      </c>
      <c r="BV46" s="1">
        <v>6.8732711564409153E-5</v>
      </c>
      <c r="BW46" s="1">
        <v>1.1982559555981875E-4</v>
      </c>
      <c r="BX46" s="1">
        <v>6.9390093512400916E-4</v>
      </c>
      <c r="BY46" s="1">
        <v>6.4701040595872654E-5</v>
      </c>
      <c r="BZ46" s="1">
        <v>6.0084878662435999E-5</v>
      </c>
      <c r="CA46" s="1">
        <v>5.1645941980276331E-5</v>
      </c>
      <c r="CB46" s="1">
        <v>5.9820239164289413E-5</v>
      </c>
      <c r="CC46" s="1">
        <v>7.9751387354714455E-5</v>
      </c>
      <c r="CD46" s="1">
        <v>1.4937258791612681E-5</v>
      </c>
      <c r="CE46" s="1">
        <v>3.806809766823651E-5</v>
      </c>
      <c r="CF46" s="1">
        <v>4.2600051220511331E-5</v>
      </c>
      <c r="CG46" s="1">
        <v>6.8083465016905223E-5</v>
      </c>
      <c r="CH46" s="1">
        <v>3.9656638946299638E-5</v>
      </c>
      <c r="CI46" s="1">
        <v>3.1150268024637578E-5</v>
      </c>
      <c r="CJ46" s="1">
        <v>1.1565367806260533E-4</v>
      </c>
      <c r="CK46" s="1">
        <v>3.4305801494728941E-5</v>
      </c>
      <c r="CL46" s="1">
        <v>7.0699567874761302E-5</v>
      </c>
      <c r="CM46" s="1">
        <v>2.639760893452286E-5</v>
      </c>
      <c r="CN46" s="1">
        <v>5.4583992313860018E-5</v>
      </c>
      <c r="CO46" s="1">
        <v>4.2135912662574152E-5</v>
      </c>
      <c r="CP46" s="1">
        <v>3.3536710901242481E-5</v>
      </c>
      <c r="CQ46" s="1">
        <v>4.9200993847331645E-5</v>
      </c>
      <c r="CR46" s="1">
        <v>3.5339645263916624E-4</v>
      </c>
      <c r="CS46" s="1">
        <v>2.6399467666721727E-5</v>
      </c>
      <c r="CT46" s="1">
        <v>6.3380804441277539E-3</v>
      </c>
      <c r="CU46" s="1">
        <v>4.0495803562380486E-5</v>
      </c>
      <c r="CV46" s="1">
        <v>6.276220281472669E-5</v>
      </c>
      <c r="CW46" s="1">
        <v>4.5163778353192176E-5</v>
      </c>
      <c r="CX46" s="1">
        <v>6.9636922325290126E-5</v>
      </c>
      <c r="CY46" s="1">
        <v>5.7388136167422674E-5</v>
      </c>
      <c r="CZ46" s="1">
        <v>4.4147586816297929E-5</v>
      </c>
      <c r="DA46" s="1">
        <v>1.4850957487260573E-5</v>
      </c>
      <c r="DB46" s="1">
        <v>5.9444250164495844E-5</v>
      </c>
      <c r="DC46" s="3">
        <v>1.0690797122559252</v>
      </c>
      <c r="DD46" s="3">
        <v>0.8394186026828917</v>
      </c>
    </row>
    <row r="47" spans="1:108" ht="12.75" customHeight="1">
      <c r="A47" s="253">
        <v>301</v>
      </c>
      <c r="B47" s="82" t="s">
        <v>260</v>
      </c>
      <c r="C47" s="1">
        <v>4.4543126827960091E-5</v>
      </c>
      <c r="D47" s="1">
        <v>2.251349815239488E-5</v>
      </c>
      <c r="E47" s="1">
        <v>3.7344618806236368E-5</v>
      </c>
      <c r="F47" s="1">
        <v>7.4348498352670315E-5</v>
      </c>
      <c r="G47" s="1">
        <v>2.0886832981072881E-5</v>
      </c>
      <c r="H47" s="1">
        <v>0</v>
      </c>
      <c r="I47" s="1">
        <v>1.7278204832111234E-4</v>
      </c>
      <c r="J47" s="1">
        <v>2.0110266827116539E-5</v>
      </c>
      <c r="K47" s="1">
        <v>1.5421780972348755E-5</v>
      </c>
      <c r="L47" s="1">
        <v>1.7428833780308152E-5</v>
      </c>
      <c r="M47" s="1">
        <v>0</v>
      </c>
      <c r="N47" s="1">
        <v>1.582775283437201E-5</v>
      </c>
      <c r="O47" s="1">
        <v>1.1614902605370526E-5</v>
      </c>
      <c r="P47" s="1">
        <v>4.1252671084550754E-5</v>
      </c>
      <c r="Q47" s="1">
        <v>2.6118338187531466E-5</v>
      </c>
      <c r="R47" s="1">
        <v>1.5904184603543869E-5</v>
      </c>
      <c r="S47" s="1">
        <v>6.1077244122850554E-6</v>
      </c>
      <c r="T47" s="1">
        <v>1.2509847649134296E-5</v>
      </c>
      <c r="U47" s="1">
        <v>2.5036992644109961E-5</v>
      </c>
      <c r="V47" s="1">
        <v>4.2296984159156523E-5</v>
      </c>
      <c r="W47" s="1">
        <v>1.1191075116751247E-5</v>
      </c>
      <c r="X47" s="1">
        <v>3.5381627683229231E-5</v>
      </c>
      <c r="Y47" s="1">
        <v>1.3968843386150085E-5</v>
      </c>
      <c r="Z47" s="1">
        <v>1.9102366980739303E-5</v>
      </c>
      <c r="AA47" s="1">
        <v>1.4766838347524916E-5</v>
      </c>
      <c r="AB47" s="1">
        <v>8.8610013001376729E-6</v>
      </c>
      <c r="AC47" s="1">
        <v>4.2584892511687409E-6</v>
      </c>
      <c r="AD47" s="1">
        <v>1.1118523854346946E-5</v>
      </c>
      <c r="AE47" s="1">
        <v>1.8119486544992275E-4</v>
      </c>
      <c r="AF47" s="1">
        <v>2.5091734600605634E-5</v>
      </c>
      <c r="AG47" s="1">
        <v>1.3635339064357368E-5</v>
      </c>
      <c r="AH47" s="1">
        <v>5.6063453381945575E-6</v>
      </c>
      <c r="AI47" s="1">
        <v>1.5081689210570248E-4</v>
      </c>
      <c r="AJ47" s="1">
        <v>2.3923013784400287E-4</v>
      </c>
      <c r="AK47" s="1">
        <v>1.353182356308377E-4</v>
      </c>
      <c r="AL47" s="1">
        <v>1.5525847973599678E-5</v>
      </c>
      <c r="AM47" s="1">
        <v>1.3552122180452385E-4</v>
      </c>
      <c r="AN47" s="1">
        <v>3.5051897564938085E-5</v>
      </c>
      <c r="AO47" s="1">
        <v>9.8509518234817081E-6</v>
      </c>
      <c r="AP47" s="1">
        <v>1.4502580289459946E-5</v>
      </c>
      <c r="AQ47" s="1">
        <v>2.400159483704416E-5</v>
      </c>
      <c r="AR47" s="1">
        <v>9.4787787151168518E-5</v>
      </c>
      <c r="AS47" s="1">
        <v>4.0200641919264023E-4</v>
      </c>
      <c r="AT47" s="1">
        <v>1.0069278345972328</v>
      </c>
      <c r="AU47" s="1">
        <v>7.4215649185595234E-5</v>
      </c>
      <c r="AV47" s="1">
        <v>2.3278887420786026E-4</v>
      </c>
      <c r="AW47" s="1">
        <v>1.3518489304927505E-4</v>
      </c>
      <c r="AX47" s="1">
        <v>1.8942600939175113E-4</v>
      </c>
      <c r="AY47" s="1">
        <v>7.6742958888078252E-5</v>
      </c>
      <c r="AZ47" s="1">
        <v>1.9558500981840685E-4</v>
      </c>
      <c r="BA47" s="1">
        <v>1.6103004957508482E-5</v>
      </c>
      <c r="BB47" s="1">
        <v>8.7035594230648069E-5</v>
      </c>
      <c r="BC47" s="1">
        <v>6.6253201084774907E-5</v>
      </c>
      <c r="BD47" s="1">
        <v>4.2768737634343513E-5</v>
      </c>
      <c r="BE47" s="1">
        <v>2.2588303444201331E-4</v>
      </c>
      <c r="BF47" s="1">
        <v>7.5237922785964154E-6</v>
      </c>
      <c r="BG47" s="1">
        <v>2.0556227789951955E-5</v>
      </c>
      <c r="BH47" s="1">
        <v>2.3292101732991697E-5</v>
      </c>
      <c r="BI47" s="1">
        <v>2.2188829518968081E-5</v>
      </c>
      <c r="BJ47" s="1">
        <v>3.6462756736333506E-5</v>
      </c>
      <c r="BK47" s="1">
        <v>3.8857993691007893E-5</v>
      </c>
      <c r="BL47" s="1">
        <v>2.8341086554949729E-5</v>
      </c>
      <c r="BM47" s="1">
        <v>4.0348104206767314E-5</v>
      </c>
      <c r="BN47" s="1">
        <v>1.1767751385521615E-5</v>
      </c>
      <c r="BO47" s="1">
        <v>6.6817169499629401E-5</v>
      </c>
      <c r="BP47" s="1">
        <v>4.0840148896833491E-5</v>
      </c>
      <c r="BQ47" s="1">
        <v>1.5059407225668618E-5</v>
      </c>
      <c r="BR47" s="1">
        <v>9.4831744329829645E-6</v>
      </c>
      <c r="BS47" s="1">
        <v>7.2307286497104846E-6</v>
      </c>
      <c r="BT47" s="1">
        <v>5.0901283887519034E-6</v>
      </c>
      <c r="BU47" s="1">
        <v>1.122347033327762E-6</v>
      </c>
      <c r="BV47" s="1">
        <v>7.9787549988760593E-6</v>
      </c>
      <c r="BW47" s="1">
        <v>5.7622131119405974E-5</v>
      </c>
      <c r="BX47" s="1">
        <v>3.2811749115143799E-4</v>
      </c>
      <c r="BY47" s="1">
        <v>1.6556400331272752E-5</v>
      </c>
      <c r="BZ47" s="1">
        <v>2.6321979332977788E-5</v>
      </c>
      <c r="CA47" s="1">
        <v>2.3449874473138855E-5</v>
      </c>
      <c r="CB47" s="1">
        <v>2.0173279941221918E-5</v>
      </c>
      <c r="CC47" s="1">
        <v>2.4091764122660129E-5</v>
      </c>
      <c r="CD47" s="1">
        <v>6.3576290400336749E-6</v>
      </c>
      <c r="CE47" s="1">
        <v>1.208083541667731E-5</v>
      </c>
      <c r="CF47" s="1">
        <v>1.819464259729038E-5</v>
      </c>
      <c r="CG47" s="1">
        <v>3.1468638860530034E-5</v>
      </c>
      <c r="CH47" s="1">
        <v>1.7421251898642368E-5</v>
      </c>
      <c r="CI47" s="1">
        <v>1.3305216608193369E-5</v>
      </c>
      <c r="CJ47" s="1">
        <v>2.7460703410427837E-5</v>
      </c>
      <c r="CK47" s="1">
        <v>8.5778903291822997E-6</v>
      </c>
      <c r="CL47" s="1">
        <v>2.3343921008633599E-5</v>
      </c>
      <c r="CM47" s="1">
        <v>7.3424929546139736E-6</v>
      </c>
      <c r="CN47" s="1">
        <v>2.2146623609201558E-5</v>
      </c>
      <c r="CO47" s="1">
        <v>1.3150418499799532E-5</v>
      </c>
      <c r="CP47" s="1">
        <v>8.9778916083783596E-6</v>
      </c>
      <c r="CQ47" s="1">
        <v>1.9261760763726128E-5</v>
      </c>
      <c r="CR47" s="1">
        <v>1.7605502743123423E-4</v>
      </c>
      <c r="CS47" s="1">
        <v>1.162996449102542E-5</v>
      </c>
      <c r="CT47" s="1">
        <v>3.081361124740918E-3</v>
      </c>
      <c r="CU47" s="1">
        <v>1.0877948183391203E-5</v>
      </c>
      <c r="CV47" s="1">
        <v>1.8953020504469507E-5</v>
      </c>
      <c r="CW47" s="1">
        <v>1.2909047165460202E-5</v>
      </c>
      <c r="CX47" s="1">
        <v>1.9508698904547988E-5</v>
      </c>
      <c r="CY47" s="1">
        <v>2.1129712147183641E-5</v>
      </c>
      <c r="CZ47" s="1">
        <v>1.5093572735216676E-5</v>
      </c>
      <c r="DA47" s="1">
        <v>5.5275604163967272E-6</v>
      </c>
      <c r="DB47" s="1">
        <v>1.9665928311104428E-5</v>
      </c>
      <c r="DC47" s="3">
        <v>1.0149937560290441</v>
      </c>
      <c r="DD47" s="3">
        <v>0.79695146269298955</v>
      </c>
    </row>
    <row r="48" spans="1:108" ht="12.75" customHeight="1">
      <c r="A48" s="254">
        <v>311</v>
      </c>
      <c r="B48" s="255" t="s">
        <v>261</v>
      </c>
      <c r="C48" s="26">
        <v>1.0831251172030001E-4</v>
      </c>
      <c r="D48" s="26">
        <v>8.6965751206334284E-5</v>
      </c>
      <c r="E48" s="26">
        <v>8.0323673750502876E-4</v>
      </c>
      <c r="F48" s="26">
        <v>1.0479041470958359E-4</v>
      </c>
      <c r="G48" s="26">
        <v>5.2799187155197922E-5</v>
      </c>
      <c r="H48" s="26">
        <v>0</v>
      </c>
      <c r="I48" s="26">
        <v>1.3528152049884781E-4</v>
      </c>
      <c r="J48" s="26">
        <v>4.8530192810910207E-5</v>
      </c>
      <c r="K48" s="26">
        <v>2.7827091843233037E-5</v>
      </c>
      <c r="L48" s="26">
        <v>4.7323627891590149E-5</v>
      </c>
      <c r="M48" s="26">
        <v>0</v>
      </c>
      <c r="N48" s="26">
        <v>3.121142428915553E-5</v>
      </c>
      <c r="O48" s="26">
        <v>3.127509706062307E-5</v>
      </c>
      <c r="P48" s="26">
        <v>6.6719578508948993E-5</v>
      </c>
      <c r="Q48" s="26">
        <v>2.8842342957658586E-5</v>
      </c>
      <c r="R48" s="26">
        <v>3.2755858082618714E-5</v>
      </c>
      <c r="S48" s="26">
        <v>1.9796152607559424E-5</v>
      </c>
      <c r="T48" s="26">
        <v>2.9713452725016179E-5</v>
      </c>
      <c r="U48" s="26">
        <v>4.2315974964880182E-5</v>
      </c>
      <c r="V48" s="26">
        <v>6.4104202877753383E-5</v>
      </c>
      <c r="W48" s="26">
        <v>1.7077708305660759E-5</v>
      </c>
      <c r="X48" s="26">
        <v>5.0772927923395078E-5</v>
      </c>
      <c r="Y48" s="26">
        <v>2.3513277175654997E-5</v>
      </c>
      <c r="Z48" s="26">
        <v>3.4862086472515278E-5</v>
      </c>
      <c r="AA48" s="26">
        <v>2.7237341910477551E-5</v>
      </c>
      <c r="AB48" s="26">
        <v>2.3947566873823669E-5</v>
      </c>
      <c r="AC48" s="26">
        <v>6.1950311929411557E-6</v>
      </c>
      <c r="AD48" s="26">
        <v>1.7814439885790109E-5</v>
      </c>
      <c r="AE48" s="26">
        <v>2.9019700211683345E-5</v>
      </c>
      <c r="AF48" s="26">
        <v>3.9514597506942952E-5</v>
      </c>
      <c r="AG48" s="26">
        <v>3.7549089457550135E-5</v>
      </c>
      <c r="AH48" s="26">
        <v>3.1114177149424958E-5</v>
      </c>
      <c r="AI48" s="26">
        <v>5.483251227466448E-5</v>
      </c>
      <c r="AJ48" s="26">
        <v>4.1370200550739812E-5</v>
      </c>
      <c r="AK48" s="26">
        <v>4.6722849537198554E-5</v>
      </c>
      <c r="AL48" s="26">
        <v>2.3850867311966946E-5</v>
      </c>
      <c r="AM48" s="26">
        <v>4.0482255511470051E-5</v>
      </c>
      <c r="AN48" s="26">
        <v>2.9771489914832884E-5</v>
      </c>
      <c r="AO48" s="26">
        <v>1.5483977327146618E-5</v>
      </c>
      <c r="AP48" s="26">
        <v>2.3605037526970059E-5</v>
      </c>
      <c r="AQ48" s="26">
        <v>4.5098705175752082E-5</v>
      </c>
      <c r="AR48" s="26">
        <v>3.2134129866478134E-5</v>
      </c>
      <c r="AS48" s="26">
        <v>7.6682119763249164E-4</v>
      </c>
      <c r="AT48" s="26">
        <v>1.2504672565860719E-3</v>
      </c>
      <c r="AU48" s="26">
        <v>1.0340925681303894</v>
      </c>
      <c r="AV48" s="26">
        <v>3.61426366593074E-5</v>
      </c>
      <c r="AW48" s="26">
        <v>3.5146409173250056E-5</v>
      </c>
      <c r="AX48" s="26">
        <v>3.0765790142108884E-4</v>
      </c>
      <c r="AY48" s="26">
        <v>2.2839033338738931E-5</v>
      </c>
      <c r="AZ48" s="26">
        <v>1.6113307924008015E-4</v>
      </c>
      <c r="BA48" s="26">
        <v>2.8602042900949034E-5</v>
      </c>
      <c r="BB48" s="26">
        <v>7.446360952359706E-4</v>
      </c>
      <c r="BC48" s="26">
        <v>4.8559216959123019E-4</v>
      </c>
      <c r="BD48" s="26">
        <v>8.1420176015710717E-5</v>
      </c>
      <c r="BE48" s="26">
        <v>6.4849496576429558E-4</v>
      </c>
      <c r="BF48" s="26">
        <v>2.9867689482914817E-5</v>
      </c>
      <c r="BG48" s="26">
        <v>1.0665454220343154E-4</v>
      </c>
      <c r="BH48" s="26">
        <v>5.14123101692529E-5</v>
      </c>
      <c r="BI48" s="26">
        <v>1.1450253709063008E-4</v>
      </c>
      <c r="BJ48" s="26">
        <v>4.7644635746199879E-5</v>
      </c>
      <c r="BK48" s="26">
        <v>6.7362320632567029E-5</v>
      </c>
      <c r="BL48" s="26">
        <v>4.8979937287847108E-5</v>
      </c>
      <c r="BM48" s="26">
        <v>5.7828288514935544E-5</v>
      </c>
      <c r="BN48" s="26">
        <v>2.1988452311687891E-5</v>
      </c>
      <c r="BO48" s="26">
        <v>1.0346345288916158E-4</v>
      </c>
      <c r="BP48" s="26">
        <v>8.1152364184253174E-5</v>
      </c>
      <c r="BQ48" s="26">
        <v>2.3254536265000697E-4</v>
      </c>
      <c r="BR48" s="26">
        <v>3.7693175553046763E-5</v>
      </c>
      <c r="BS48" s="26">
        <v>2.1499232823330489E-5</v>
      </c>
      <c r="BT48" s="26">
        <v>1.3354620493635454E-5</v>
      </c>
      <c r="BU48" s="26">
        <v>3.112126417232346E-6</v>
      </c>
      <c r="BV48" s="26">
        <v>2.3222851055080516E-5</v>
      </c>
      <c r="BW48" s="26">
        <v>8.8138543875914468E-5</v>
      </c>
      <c r="BX48" s="26">
        <v>4.6549341460710346E-4</v>
      </c>
      <c r="BY48" s="26">
        <v>4.0463361074164182E-5</v>
      </c>
      <c r="BZ48" s="26">
        <v>5.9037513019493583E-5</v>
      </c>
      <c r="CA48" s="26">
        <v>6.4199243925884496E-5</v>
      </c>
      <c r="CB48" s="26">
        <v>8.3794267297788915E-5</v>
      </c>
      <c r="CC48" s="26">
        <v>1.1175262609994882E-4</v>
      </c>
      <c r="CD48" s="26">
        <v>2.8925344159809326E-5</v>
      </c>
      <c r="CE48" s="26">
        <v>4.7091974393714153E-5</v>
      </c>
      <c r="CF48" s="26">
        <v>7.2574743554879614E-5</v>
      </c>
      <c r="CG48" s="26">
        <v>5.409917848438798E-5</v>
      </c>
      <c r="CH48" s="26">
        <v>5.2257023116769002E-5</v>
      </c>
      <c r="CI48" s="26">
        <v>1.7279854685031858E-4</v>
      </c>
      <c r="CJ48" s="26">
        <v>6.6907066567290332E-4</v>
      </c>
      <c r="CK48" s="26">
        <v>2.3928473706521666E-5</v>
      </c>
      <c r="CL48" s="26">
        <v>7.1210445823610021E-5</v>
      </c>
      <c r="CM48" s="26">
        <v>2.759486721614119E-3</v>
      </c>
      <c r="CN48" s="26">
        <v>1.1813639505206662E-3</v>
      </c>
      <c r="CO48" s="26">
        <v>5.5246629517287436E-4</v>
      </c>
      <c r="CP48" s="26">
        <v>4.7531526087468581E-4</v>
      </c>
      <c r="CQ48" s="26">
        <v>5.9407971422603696E-5</v>
      </c>
      <c r="CR48" s="26">
        <v>5.5508787065873142E-4</v>
      </c>
      <c r="CS48" s="26">
        <v>4.4923646076546331E-5</v>
      </c>
      <c r="CT48" s="26">
        <v>4.0263430932055552E-3</v>
      </c>
      <c r="CU48" s="26">
        <v>6.9061922169494434E-5</v>
      </c>
      <c r="CV48" s="26">
        <v>5.604917975138302E-5</v>
      </c>
      <c r="CW48" s="26">
        <v>3.6906385489974965E-5</v>
      </c>
      <c r="CX48" s="26">
        <v>5.1232755494566585E-5</v>
      </c>
      <c r="CY48" s="26">
        <v>1.0244342317585154E-3</v>
      </c>
      <c r="CZ48" s="26">
        <v>1.1537499625739552E-4</v>
      </c>
      <c r="DA48" s="26">
        <v>4.7546440171239114E-3</v>
      </c>
      <c r="DB48" s="26">
        <v>1.915195278583927E-4</v>
      </c>
      <c r="DC48" s="6">
        <v>1.0602360292730446</v>
      </c>
      <c r="DD48" s="6">
        <v>0.83247473130739313</v>
      </c>
    </row>
    <row r="49" spans="1:108" ht="12.75" customHeight="1">
      <c r="A49" s="253">
        <v>321</v>
      </c>
      <c r="B49" s="82" t="s">
        <v>262</v>
      </c>
      <c r="C49" s="1">
        <v>3.3258525762449228E-5</v>
      </c>
      <c r="D49" s="1">
        <v>1.7251366806393109E-5</v>
      </c>
      <c r="E49" s="1">
        <v>3.6088062427010749E-5</v>
      </c>
      <c r="F49" s="1">
        <v>4.5187812858157432E-5</v>
      </c>
      <c r="G49" s="1">
        <v>1.440209951852958E-5</v>
      </c>
      <c r="H49" s="1">
        <v>0</v>
      </c>
      <c r="I49" s="1">
        <v>6.6033908265967017E-5</v>
      </c>
      <c r="J49" s="1">
        <v>1.4577506255552234E-5</v>
      </c>
      <c r="K49" s="1">
        <v>1.1012402656762917E-5</v>
      </c>
      <c r="L49" s="1">
        <v>1.2981299781116861E-5</v>
      </c>
      <c r="M49" s="1">
        <v>0</v>
      </c>
      <c r="N49" s="1">
        <v>1.1762171851698655E-5</v>
      </c>
      <c r="O49" s="1">
        <v>8.4954753945327546E-6</v>
      </c>
      <c r="P49" s="1">
        <v>2.8319863246144385E-5</v>
      </c>
      <c r="Q49" s="1">
        <v>8.1883937493598267E-6</v>
      </c>
      <c r="R49" s="1">
        <v>1.1753117706334912E-5</v>
      </c>
      <c r="S49" s="1">
        <v>4.5920070354162765E-6</v>
      </c>
      <c r="T49" s="1">
        <v>8.8862165411818863E-6</v>
      </c>
      <c r="U49" s="1">
        <v>1.8206562103907821E-5</v>
      </c>
      <c r="V49" s="1">
        <v>3.0781054999155114E-5</v>
      </c>
      <c r="W49" s="1">
        <v>8.1939309116620592E-6</v>
      </c>
      <c r="X49" s="1">
        <v>2.6119582978412772E-5</v>
      </c>
      <c r="Y49" s="1">
        <v>1.0326903931435212E-5</v>
      </c>
      <c r="Z49" s="1">
        <v>1.4080063027883943E-5</v>
      </c>
      <c r="AA49" s="1">
        <v>1.0280963841204143E-5</v>
      </c>
      <c r="AB49" s="1">
        <v>6.4347943657834983E-6</v>
      </c>
      <c r="AC49" s="1">
        <v>2.6758134319498242E-6</v>
      </c>
      <c r="AD49" s="1">
        <v>8.1470367543839094E-6</v>
      </c>
      <c r="AE49" s="1">
        <v>1.1768835273279831E-5</v>
      </c>
      <c r="AF49" s="1">
        <v>1.7182362173027953E-5</v>
      </c>
      <c r="AG49" s="1">
        <v>8.7371097322671854E-6</v>
      </c>
      <c r="AH49" s="1">
        <v>3.9379272799685385E-6</v>
      </c>
      <c r="AI49" s="1">
        <v>2.4580029548033699E-5</v>
      </c>
      <c r="AJ49" s="1">
        <v>1.6046200563327985E-5</v>
      </c>
      <c r="AK49" s="1">
        <v>2.0319677118901689E-5</v>
      </c>
      <c r="AL49" s="1">
        <v>1.1167756141367298E-5</v>
      </c>
      <c r="AM49" s="1">
        <v>1.7436327037003524E-5</v>
      </c>
      <c r="AN49" s="1">
        <v>8.9943531671784909E-6</v>
      </c>
      <c r="AO49" s="1">
        <v>6.7862045980162726E-6</v>
      </c>
      <c r="AP49" s="1">
        <v>7.8957837326375055E-6</v>
      </c>
      <c r="AQ49" s="1">
        <v>1.5901372231535921E-5</v>
      </c>
      <c r="AR49" s="1">
        <v>4.0813225059135869E-5</v>
      </c>
      <c r="AS49" s="1">
        <v>3.7453475189475239E-4</v>
      </c>
      <c r="AT49" s="1">
        <v>4.3763946247163459E-4</v>
      </c>
      <c r="AU49" s="1">
        <v>1.177606617379269E-2</v>
      </c>
      <c r="AV49" s="1">
        <v>1.0176063007532203</v>
      </c>
      <c r="AW49" s="1">
        <v>5.7782818308374125E-3</v>
      </c>
      <c r="AX49" s="1">
        <v>6.7737723648892056E-3</v>
      </c>
      <c r="AY49" s="1">
        <v>2.1396898714107968E-2</v>
      </c>
      <c r="AZ49" s="1">
        <v>2.5827272936911613E-2</v>
      </c>
      <c r="BA49" s="1">
        <v>6.3644868287987145E-3</v>
      </c>
      <c r="BB49" s="1">
        <v>2.7373352792881479E-2</v>
      </c>
      <c r="BC49" s="1">
        <v>3.1965977794937817E-2</v>
      </c>
      <c r="BD49" s="1">
        <v>7.3399570799826666E-4</v>
      </c>
      <c r="BE49" s="1">
        <v>3.8099674147329271E-5</v>
      </c>
      <c r="BF49" s="1">
        <v>5.806539806827531E-5</v>
      </c>
      <c r="BG49" s="1">
        <v>1.145201840947933E-4</v>
      </c>
      <c r="BH49" s="1">
        <v>1.7320599102599629E-5</v>
      </c>
      <c r="BI49" s="1">
        <v>2.295943293270583E-5</v>
      </c>
      <c r="BJ49" s="1">
        <v>2.5082183054434842E-5</v>
      </c>
      <c r="BK49" s="1">
        <v>2.2024966248054798E-5</v>
      </c>
      <c r="BL49" s="1">
        <v>2.4797662605715426E-5</v>
      </c>
      <c r="BM49" s="1">
        <v>2.9896434266279352E-5</v>
      </c>
      <c r="BN49" s="1">
        <v>8.7077586423212504E-6</v>
      </c>
      <c r="BO49" s="1">
        <v>3.9550181532973325E-5</v>
      </c>
      <c r="BP49" s="1">
        <v>3.0520843417181472E-5</v>
      </c>
      <c r="BQ49" s="1">
        <v>1.3966934670313566E-5</v>
      </c>
      <c r="BR49" s="1">
        <v>7.5408314852802371E-6</v>
      </c>
      <c r="BS49" s="1">
        <v>5.8535848690204273E-6</v>
      </c>
      <c r="BT49" s="1">
        <v>3.9765404457097154E-6</v>
      </c>
      <c r="BU49" s="1">
        <v>8.3632010231039862E-7</v>
      </c>
      <c r="BV49" s="1">
        <v>6.5514079616451825E-6</v>
      </c>
      <c r="BW49" s="1">
        <v>4.2554194998917539E-5</v>
      </c>
      <c r="BX49" s="1">
        <v>2.4370092710186572E-4</v>
      </c>
      <c r="BY49" s="1">
        <v>5.4894964349674811E-6</v>
      </c>
      <c r="BZ49" s="1">
        <v>1.7664899846155795E-5</v>
      </c>
      <c r="CA49" s="1">
        <v>1.8169899147418252E-5</v>
      </c>
      <c r="CB49" s="1">
        <v>1.2932163583714424E-5</v>
      </c>
      <c r="CC49" s="1">
        <v>1.4723099545665732E-5</v>
      </c>
      <c r="CD49" s="1">
        <v>4.9928776256780165E-6</v>
      </c>
      <c r="CE49" s="1">
        <v>9.8454548232402373E-6</v>
      </c>
      <c r="CF49" s="1">
        <v>1.7018970489710434E-5</v>
      </c>
      <c r="CG49" s="1">
        <v>2.4324999491801562E-5</v>
      </c>
      <c r="CH49" s="1">
        <v>1.3903170913878067E-5</v>
      </c>
      <c r="CI49" s="1">
        <v>1.3551706413297034E-5</v>
      </c>
      <c r="CJ49" s="1">
        <v>3.1778674015518318E-5</v>
      </c>
      <c r="CK49" s="1">
        <v>7.2060281107960897E-6</v>
      </c>
      <c r="CL49" s="1">
        <v>2.4971551284887828E-5</v>
      </c>
      <c r="CM49" s="1">
        <v>3.6747842032942266E-5</v>
      </c>
      <c r="CN49" s="1">
        <v>2.9790083161833649E-5</v>
      </c>
      <c r="CO49" s="1">
        <v>1.5885302398012478E-5</v>
      </c>
      <c r="CP49" s="1">
        <v>1.1954539015196985E-5</v>
      </c>
      <c r="CQ49" s="1">
        <v>1.4782374164120873E-5</v>
      </c>
      <c r="CR49" s="1">
        <v>1.4278011437554616E-4</v>
      </c>
      <c r="CS49" s="1">
        <v>9.8527293714638349E-6</v>
      </c>
      <c r="CT49" s="1">
        <v>2.2796469971245962E-3</v>
      </c>
      <c r="CU49" s="1">
        <v>9.2572690681124626E-6</v>
      </c>
      <c r="CV49" s="1">
        <v>1.4295987308675604E-5</v>
      </c>
      <c r="CW49" s="1">
        <v>9.7533456761980062E-6</v>
      </c>
      <c r="CX49" s="1">
        <v>1.4652301541821648E-5</v>
      </c>
      <c r="CY49" s="1">
        <v>2.783341484785575E-5</v>
      </c>
      <c r="CZ49" s="1">
        <v>1.1376953123660572E-5</v>
      </c>
      <c r="DA49" s="1">
        <v>7.6053473227696435E-5</v>
      </c>
      <c r="DB49" s="1">
        <v>1.858796267274252E-5</v>
      </c>
      <c r="DC49" s="3">
        <v>1.1607845339531855</v>
      </c>
      <c r="DD49" s="3">
        <v>0.91142327399590428</v>
      </c>
    </row>
    <row r="50" spans="1:108" ht="12.75" customHeight="1">
      <c r="A50" s="253">
        <v>329</v>
      </c>
      <c r="B50" s="82" t="s">
        <v>263</v>
      </c>
      <c r="C50" s="1">
        <v>6.5580034222794228E-5</v>
      </c>
      <c r="D50" s="1">
        <v>3.6616237694372414E-5</v>
      </c>
      <c r="E50" s="1">
        <v>6.5818328771549697E-5</v>
      </c>
      <c r="F50" s="1">
        <v>9.5389745241208877E-5</v>
      </c>
      <c r="G50" s="1">
        <v>3.293622286359595E-5</v>
      </c>
      <c r="H50" s="1">
        <v>0</v>
      </c>
      <c r="I50" s="1">
        <v>1.3927150377344023E-4</v>
      </c>
      <c r="J50" s="1">
        <v>3.2481963984666203E-5</v>
      </c>
      <c r="K50" s="1">
        <v>2.5157020200804266E-5</v>
      </c>
      <c r="L50" s="1">
        <v>2.7360813580135206E-5</v>
      </c>
      <c r="M50" s="1">
        <v>0</v>
      </c>
      <c r="N50" s="1">
        <v>2.5240599059778087E-5</v>
      </c>
      <c r="O50" s="1">
        <v>2.1913991423035941E-5</v>
      </c>
      <c r="P50" s="1">
        <v>5.8821790472487019E-5</v>
      </c>
      <c r="Q50" s="1">
        <v>2.1558032385165387E-5</v>
      </c>
      <c r="R50" s="1">
        <v>2.5124075193549482E-5</v>
      </c>
      <c r="S50" s="1">
        <v>1.1668669924502707E-5</v>
      </c>
      <c r="T50" s="1">
        <v>1.0173588680720852E-4</v>
      </c>
      <c r="U50" s="1">
        <v>3.9502808165871547E-5</v>
      </c>
      <c r="V50" s="1">
        <v>6.2669008485576654E-5</v>
      </c>
      <c r="W50" s="1">
        <v>1.6543156428507782E-5</v>
      </c>
      <c r="X50" s="1">
        <v>5.1593758068994078E-5</v>
      </c>
      <c r="Y50" s="1">
        <v>2.1592664528019315E-5</v>
      </c>
      <c r="Z50" s="1">
        <v>2.9108010743876756E-5</v>
      </c>
      <c r="AA50" s="1">
        <v>2.6859316384268713E-5</v>
      </c>
      <c r="AB50" s="1">
        <v>1.7136998396179271E-5</v>
      </c>
      <c r="AC50" s="1">
        <v>5.4195513086190876E-6</v>
      </c>
      <c r="AD50" s="1">
        <v>1.6328106312454872E-5</v>
      </c>
      <c r="AE50" s="1">
        <v>2.4019983564649968E-5</v>
      </c>
      <c r="AF50" s="1">
        <v>3.5894868391973183E-5</v>
      </c>
      <c r="AG50" s="1">
        <v>2.5057343169299845E-5</v>
      </c>
      <c r="AH50" s="1">
        <v>1.4608701080427334E-5</v>
      </c>
      <c r="AI50" s="1">
        <v>5.1850453269676878E-5</v>
      </c>
      <c r="AJ50" s="1">
        <v>3.7414730312248682E-5</v>
      </c>
      <c r="AK50" s="1">
        <v>4.3079323897831237E-5</v>
      </c>
      <c r="AL50" s="1">
        <v>2.2897535091806657E-5</v>
      </c>
      <c r="AM50" s="1">
        <v>3.6469331779606832E-5</v>
      </c>
      <c r="AN50" s="1">
        <v>2.1133754167367468E-5</v>
      </c>
      <c r="AO50" s="1">
        <v>1.4135222927520263E-5</v>
      </c>
      <c r="AP50" s="1">
        <v>9.3664289127560953E-5</v>
      </c>
      <c r="AQ50" s="1">
        <v>3.4454169650896141E-5</v>
      </c>
      <c r="AR50" s="1">
        <v>1.9797358691297685E-4</v>
      </c>
      <c r="AS50" s="1">
        <v>1.3568982956842772E-3</v>
      </c>
      <c r="AT50" s="1">
        <v>4.9158726907175168E-4</v>
      </c>
      <c r="AU50" s="1">
        <v>4.529385221061083E-3</v>
      </c>
      <c r="AV50" s="1">
        <v>9.2161434878892598E-3</v>
      </c>
      <c r="AW50" s="1">
        <v>1.0200383881377202</v>
      </c>
      <c r="AX50" s="1">
        <v>2.8673852070420212E-3</v>
      </c>
      <c r="AY50" s="1">
        <v>2.3326312295100233E-3</v>
      </c>
      <c r="AZ50" s="1">
        <v>8.498217991391303E-3</v>
      </c>
      <c r="BA50" s="1">
        <v>4.4226675813405572E-3</v>
      </c>
      <c r="BB50" s="1">
        <v>4.5244433430870826E-3</v>
      </c>
      <c r="BC50" s="1">
        <v>7.5029783641014968E-3</v>
      </c>
      <c r="BD50" s="1">
        <v>4.5341330666266933E-4</v>
      </c>
      <c r="BE50" s="1">
        <v>1.6791318879645135E-4</v>
      </c>
      <c r="BF50" s="1">
        <v>4.9939764170281189E-5</v>
      </c>
      <c r="BG50" s="1">
        <v>5.2270879126699599E-5</v>
      </c>
      <c r="BH50" s="1">
        <v>3.5651842553014135E-5</v>
      </c>
      <c r="BI50" s="1">
        <v>8.514184871885819E-5</v>
      </c>
      <c r="BJ50" s="1">
        <v>6.0388967532489021E-5</v>
      </c>
      <c r="BK50" s="1">
        <v>5.1919504886063698E-5</v>
      </c>
      <c r="BL50" s="1">
        <v>4.2108828067710793E-5</v>
      </c>
      <c r="BM50" s="1">
        <v>5.9564757045554907E-5</v>
      </c>
      <c r="BN50" s="1">
        <v>1.8649059535026506E-5</v>
      </c>
      <c r="BO50" s="1">
        <v>8.6023230280122214E-5</v>
      </c>
      <c r="BP50" s="1">
        <v>7.138127154513314E-5</v>
      </c>
      <c r="BQ50" s="1">
        <v>3.4477055452547802E-5</v>
      </c>
      <c r="BR50" s="1">
        <v>3.3511053549511638E-5</v>
      </c>
      <c r="BS50" s="1">
        <v>1.7573681996957073E-5</v>
      </c>
      <c r="BT50" s="1">
        <v>1.1392238331225397E-5</v>
      </c>
      <c r="BU50" s="1">
        <v>2.8373585976607371E-6</v>
      </c>
      <c r="BV50" s="1">
        <v>1.9266193289039496E-5</v>
      </c>
      <c r="BW50" s="1">
        <v>8.820298084158015E-5</v>
      </c>
      <c r="BX50" s="1">
        <v>4.7166520489330547E-4</v>
      </c>
      <c r="BY50" s="1">
        <v>2.4306132901727655E-5</v>
      </c>
      <c r="BZ50" s="1">
        <v>4.0463782379723144E-5</v>
      </c>
      <c r="CA50" s="1">
        <v>5.4522648379662241E-5</v>
      </c>
      <c r="CB50" s="1">
        <v>3.2374799110839727E-5</v>
      </c>
      <c r="CC50" s="1">
        <v>4.7831348016737237E-5</v>
      </c>
      <c r="CD50" s="1">
        <v>2.3225916704540597E-5</v>
      </c>
      <c r="CE50" s="1">
        <v>5.971684708175301E-5</v>
      </c>
      <c r="CF50" s="1">
        <v>2.9314558864271918E-4</v>
      </c>
      <c r="CG50" s="1">
        <v>1.5284678310250935E-4</v>
      </c>
      <c r="CH50" s="1">
        <v>6.6756419814653509E-5</v>
      </c>
      <c r="CI50" s="1">
        <v>2.3592967043253735E-4</v>
      </c>
      <c r="CJ50" s="1">
        <v>2.5819880206684969E-4</v>
      </c>
      <c r="CK50" s="1">
        <v>2.3097018059277397E-5</v>
      </c>
      <c r="CL50" s="1">
        <v>2.7109050510510502E-4</v>
      </c>
      <c r="CM50" s="1">
        <v>2.8357232297151349E-5</v>
      </c>
      <c r="CN50" s="1">
        <v>4.7678818573519955E-5</v>
      </c>
      <c r="CO50" s="1">
        <v>4.1578352727554454E-5</v>
      </c>
      <c r="CP50" s="1">
        <v>3.429973957738299E-5</v>
      </c>
      <c r="CQ50" s="1">
        <v>5.0319704310776581E-5</v>
      </c>
      <c r="CR50" s="1">
        <v>2.525230046099262E-4</v>
      </c>
      <c r="CS50" s="1">
        <v>8.6066519397965866E-5</v>
      </c>
      <c r="CT50" s="1">
        <v>4.3855049618524936E-3</v>
      </c>
      <c r="CU50" s="1">
        <v>2.7136825933963243E-5</v>
      </c>
      <c r="CV50" s="1">
        <v>3.748029500732132E-5</v>
      </c>
      <c r="CW50" s="1">
        <v>2.4214006820218122E-5</v>
      </c>
      <c r="CX50" s="1">
        <v>4.3878435031972267E-5</v>
      </c>
      <c r="CY50" s="1">
        <v>4.5635184042403211E-5</v>
      </c>
      <c r="CZ50" s="1">
        <v>3.6788865572184227E-5</v>
      </c>
      <c r="DA50" s="1">
        <v>3.3447986869048489E-3</v>
      </c>
      <c r="DB50" s="1">
        <v>8.6982676827688894E-5</v>
      </c>
      <c r="DC50" s="3">
        <v>1.0795768495028215</v>
      </c>
      <c r="DD50" s="3">
        <v>0.84766073110320062</v>
      </c>
    </row>
    <row r="51" spans="1:108" ht="12.75" customHeight="1">
      <c r="A51" s="253">
        <v>331</v>
      </c>
      <c r="B51" s="82" t="s">
        <v>264</v>
      </c>
      <c r="C51" s="1">
        <v>6.8703505973873979E-6</v>
      </c>
      <c r="D51" s="1">
        <v>4.0159848662631072E-6</v>
      </c>
      <c r="E51" s="1">
        <v>5.8725493313660627E-6</v>
      </c>
      <c r="F51" s="1">
        <v>9.1486531700989194E-6</v>
      </c>
      <c r="G51" s="1">
        <v>1.489006958398907E-5</v>
      </c>
      <c r="H51" s="1">
        <v>0</v>
      </c>
      <c r="I51" s="1">
        <v>2.2371172957329163E-5</v>
      </c>
      <c r="J51" s="1">
        <v>3.5349365504635888E-6</v>
      </c>
      <c r="K51" s="1">
        <v>2.227818502448612E-6</v>
      </c>
      <c r="L51" s="1">
        <v>2.7428430299379432E-6</v>
      </c>
      <c r="M51" s="1">
        <v>0</v>
      </c>
      <c r="N51" s="1">
        <v>2.5367575096317302E-6</v>
      </c>
      <c r="O51" s="1">
        <v>1.7859228143249495E-6</v>
      </c>
      <c r="P51" s="1">
        <v>5.7516242649922483E-6</v>
      </c>
      <c r="Q51" s="1">
        <v>5.6099631476511522E-6</v>
      </c>
      <c r="R51" s="1">
        <v>2.912360811934665E-6</v>
      </c>
      <c r="S51" s="1">
        <v>1.1344308833074848E-6</v>
      </c>
      <c r="T51" s="1">
        <v>1.7922577824648025E-6</v>
      </c>
      <c r="U51" s="1">
        <v>3.8560057842033792E-6</v>
      </c>
      <c r="V51" s="1">
        <v>6.5141896064249454E-6</v>
      </c>
      <c r="W51" s="1">
        <v>1.7972087874758995E-6</v>
      </c>
      <c r="X51" s="1">
        <v>5.4812287327145398E-6</v>
      </c>
      <c r="Y51" s="1">
        <v>2.4073999193237896E-6</v>
      </c>
      <c r="Z51" s="1">
        <v>3.3542092191059224E-6</v>
      </c>
      <c r="AA51" s="1">
        <v>2.1325482956930482E-6</v>
      </c>
      <c r="AB51" s="1">
        <v>1.399555894298052E-6</v>
      </c>
      <c r="AC51" s="1">
        <v>5.6228862223135722E-7</v>
      </c>
      <c r="AD51" s="1">
        <v>1.7562419022667258E-6</v>
      </c>
      <c r="AE51" s="1">
        <v>2.6670525510445601E-6</v>
      </c>
      <c r="AF51" s="1">
        <v>3.566317639130547E-6</v>
      </c>
      <c r="AG51" s="1">
        <v>1.8235851148788276E-6</v>
      </c>
      <c r="AH51" s="1">
        <v>9.4826294488237787E-7</v>
      </c>
      <c r="AI51" s="1">
        <v>5.9189473014939673E-6</v>
      </c>
      <c r="AJ51" s="1">
        <v>3.7902832692681898E-6</v>
      </c>
      <c r="AK51" s="1">
        <v>4.4851849665511734E-6</v>
      </c>
      <c r="AL51" s="1">
        <v>2.6165441962791512E-6</v>
      </c>
      <c r="AM51" s="1">
        <v>4.1330342695292929E-6</v>
      </c>
      <c r="AN51" s="1">
        <v>2.07931038464278E-6</v>
      </c>
      <c r="AO51" s="1">
        <v>1.6313792885906418E-6</v>
      </c>
      <c r="AP51" s="1">
        <v>3.35644621394745E-6</v>
      </c>
      <c r="AQ51" s="1">
        <v>2.1659623119188372E-5</v>
      </c>
      <c r="AR51" s="1">
        <v>4.6534274613887227E-6</v>
      </c>
      <c r="AS51" s="1">
        <v>4.1034154276699112E-4</v>
      </c>
      <c r="AT51" s="1">
        <v>4.1342993528814954E-4</v>
      </c>
      <c r="AU51" s="1">
        <v>2.7490159374831346E-4</v>
      </c>
      <c r="AV51" s="1">
        <v>4.229816540695985E-6</v>
      </c>
      <c r="AW51" s="1">
        <v>2.6629262062470115E-5</v>
      </c>
      <c r="AX51" s="1">
        <v>1.0034580557309007</v>
      </c>
      <c r="AY51" s="1">
        <v>3.4251370122218364E-4</v>
      </c>
      <c r="AZ51" s="1">
        <v>1.4604702436922686E-4</v>
      </c>
      <c r="BA51" s="1">
        <v>1.9824327249386498E-4</v>
      </c>
      <c r="BB51" s="1">
        <v>1.856303912073881E-4</v>
      </c>
      <c r="BC51" s="1">
        <v>2.6912295767975392E-4</v>
      </c>
      <c r="BD51" s="1">
        <v>4.8422202298296007E-4</v>
      </c>
      <c r="BE51" s="1">
        <v>2.9172563791812973E-4</v>
      </c>
      <c r="BF51" s="1">
        <v>1.5939667180111275E-4</v>
      </c>
      <c r="BG51" s="1">
        <v>3.0469078517084463E-6</v>
      </c>
      <c r="BH51" s="1">
        <v>3.5449361416045129E-6</v>
      </c>
      <c r="BI51" s="1">
        <v>5.4399408008632514E-5</v>
      </c>
      <c r="BJ51" s="1">
        <v>8.4413433602460394E-5</v>
      </c>
      <c r="BK51" s="1">
        <v>2.760622445588293E-5</v>
      </c>
      <c r="BL51" s="1">
        <v>1.1710168813884621E-4</v>
      </c>
      <c r="BM51" s="1">
        <v>6.7706700123356422E-6</v>
      </c>
      <c r="BN51" s="1">
        <v>3.1015963735260858E-6</v>
      </c>
      <c r="BO51" s="1">
        <v>1.0238554111243703E-5</v>
      </c>
      <c r="BP51" s="1">
        <v>6.3310428673545652E-6</v>
      </c>
      <c r="BQ51" s="1">
        <v>2.4872172416273726E-6</v>
      </c>
      <c r="BR51" s="1">
        <v>1.5923862371956504E-6</v>
      </c>
      <c r="BS51" s="1">
        <v>1.353365987238933E-6</v>
      </c>
      <c r="BT51" s="1">
        <v>1.3895170428031528E-6</v>
      </c>
      <c r="BU51" s="1">
        <v>7.3818539610399568E-7</v>
      </c>
      <c r="BV51" s="1">
        <v>2.095315033136517E-6</v>
      </c>
      <c r="BW51" s="1">
        <v>8.5515844520430025E-6</v>
      </c>
      <c r="BX51" s="1">
        <v>4.9789585305710414E-5</v>
      </c>
      <c r="BY51" s="1">
        <v>3.6626029615684759E-6</v>
      </c>
      <c r="BZ51" s="1">
        <v>3.4641324295023225E-6</v>
      </c>
      <c r="CA51" s="1">
        <v>3.7508676527907666E-6</v>
      </c>
      <c r="CB51" s="1">
        <v>3.6050859940173585E-6</v>
      </c>
      <c r="CC51" s="1">
        <v>3.4174534447154307E-6</v>
      </c>
      <c r="CD51" s="1">
        <v>1.0536817036520559E-6</v>
      </c>
      <c r="CE51" s="1">
        <v>2.1026989538161414E-6</v>
      </c>
      <c r="CF51" s="1">
        <v>3.7245391759788766E-6</v>
      </c>
      <c r="CG51" s="1">
        <v>4.7130420529658481E-6</v>
      </c>
      <c r="CH51" s="1">
        <v>3.1240498690302128E-6</v>
      </c>
      <c r="CI51" s="1">
        <v>2.1699371519520718E-6</v>
      </c>
      <c r="CJ51" s="1">
        <v>4.8456932074678634E-6</v>
      </c>
      <c r="CK51" s="1">
        <v>1.6386188438396639E-6</v>
      </c>
      <c r="CL51" s="1">
        <v>3.7175916404904172E-6</v>
      </c>
      <c r="CM51" s="1">
        <v>1.9260132515432092E-6</v>
      </c>
      <c r="CN51" s="1">
        <v>3.7288329761586437E-6</v>
      </c>
      <c r="CO51" s="1">
        <v>2.3435175492899907E-6</v>
      </c>
      <c r="CP51" s="1">
        <v>1.6148933003665605E-6</v>
      </c>
      <c r="CQ51" s="1">
        <v>2.9981439524570339E-6</v>
      </c>
      <c r="CR51" s="1">
        <v>2.5693303234050597E-5</v>
      </c>
      <c r="CS51" s="1">
        <v>1.9423234698800807E-6</v>
      </c>
      <c r="CT51" s="1">
        <v>4.5864412346441075E-4</v>
      </c>
      <c r="CU51" s="1">
        <v>1.7046920219979525E-6</v>
      </c>
      <c r="CV51" s="1">
        <v>3.0130449289057646E-6</v>
      </c>
      <c r="CW51" s="1">
        <v>2.0828224781885349E-6</v>
      </c>
      <c r="CX51" s="1">
        <v>3.0896961999915259E-6</v>
      </c>
      <c r="CY51" s="1">
        <v>3.6693377292146158E-6</v>
      </c>
      <c r="CZ51" s="1">
        <v>2.3057928974670781E-6</v>
      </c>
      <c r="DA51" s="1">
        <v>1.8995576748568494E-6</v>
      </c>
      <c r="DB51" s="1">
        <v>4.982288614380373E-6</v>
      </c>
      <c r="DC51" s="3">
        <v>1.0078014575293555</v>
      </c>
      <c r="DD51" s="3">
        <v>0.79130422321451599</v>
      </c>
    </row>
    <row r="52" spans="1:108" ht="12.75" customHeight="1">
      <c r="A52" s="253">
        <v>332</v>
      </c>
      <c r="B52" s="82" t="s">
        <v>265</v>
      </c>
      <c r="C52" s="1">
        <v>1.6893525622431992E-6</v>
      </c>
      <c r="D52" s="1">
        <v>8.848185971836738E-7</v>
      </c>
      <c r="E52" s="1">
        <v>1.4236168876579491E-6</v>
      </c>
      <c r="F52" s="1">
        <v>2.3246546786195877E-6</v>
      </c>
      <c r="G52" s="1">
        <v>7.834397168939544E-7</v>
      </c>
      <c r="H52" s="1">
        <v>0</v>
      </c>
      <c r="I52" s="1">
        <v>3.3608018763585763E-6</v>
      </c>
      <c r="J52" s="1">
        <v>7.7025443210701365E-7</v>
      </c>
      <c r="K52" s="1">
        <v>5.650155899281427E-7</v>
      </c>
      <c r="L52" s="1">
        <v>7.0671920838437747E-7</v>
      </c>
      <c r="M52" s="1">
        <v>0</v>
      </c>
      <c r="N52" s="1">
        <v>6.1551067160661687E-7</v>
      </c>
      <c r="O52" s="1">
        <v>4.4595701711885379E-7</v>
      </c>
      <c r="P52" s="1">
        <v>1.4715286988227512E-6</v>
      </c>
      <c r="Q52" s="1">
        <v>3.5070213115470695E-7</v>
      </c>
      <c r="R52" s="1">
        <v>6.2458386767909516E-7</v>
      </c>
      <c r="S52" s="1">
        <v>2.5877187791256096E-7</v>
      </c>
      <c r="T52" s="1">
        <v>4.4783761591750878E-7</v>
      </c>
      <c r="U52" s="1">
        <v>9.5154936833780569E-7</v>
      </c>
      <c r="V52" s="1">
        <v>1.5920648672386063E-6</v>
      </c>
      <c r="W52" s="1">
        <v>4.2578946337028232E-7</v>
      </c>
      <c r="X52" s="1">
        <v>1.3436071037373045E-6</v>
      </c>
      <c r="Y52" s="1">
        <v>5.363609455609237E-7</v>
      </c>
      <c r="Z52" s="1">
        <v>7.6925073993463184E-7</v>
      </c>
      <c r="AA52" s="1">
        <v>5.3686732125451025E-7</v>
      </c>
      <c r="AB52" s="1">
        <v>3.5732448683489247E-7</v>
      </c>
      <c r="AC52" s="1">
        <v>1.3858289337887127E-7</v>
      </c>
      <c r="AD52" s="1">
        <v>4.2306639161063503E-7</v>
      </c>
      <c r="AE52" s="1">
        <v>6.0687933033192833E-7</v>
      </c>
      <c r="AF52" s="1">
        <v>8.9601378045184855E-7</v>
      </c>
      <c r="AG52" s="1">
        <v>4.6480016780232793E-7</v>
      </c>
      <c r="AH52" s="1">
        <v>4.4850774602262352E-7</v>
      </c>
      <c r="AI52" s="1">
        <v>1.2798120590326625E-6</v>
      </c>
      <c r="AJ52" s="1">
        <v>8.1299662701812527E-7</v>
      </c>
      <c r="AK52" s="1">
        <v>1.0452222911317499E-6</v>
      </c>
      <c r="AL52" s="1">
        <v>5.8438131908998207E-7</v>
      </c>
      <c r="AM52" s="1">
        <v>9.2071640699620555E-7</v>
      </c>
      <c r="AN52" s="1">
        <v>4.8208203038956596E-7</v>
      </c>
      <c r="AO52" s="1">
        <v>3.5981316284125938E-7</v>
      </c>
      <c r="AP52" s="1">
        <v>4.1193464513094798E-7</v>
      </c>
      <c r="AQ52" s="1">
        <v>7.9895981358224104E-7</v>
      </c>
      <c r="AR52" s="1">
        <v>6.9440926947404361E-7</v>
      </c>
      <c r="AS52" s="1">
        <v>8.9107152865328071E-7</v>
      </c>
      <c r="AT52" s="1">
        <v>5.0679909255979746E-7</v>
      </c>
      <c r="AU52" s="1">
        <v>6.4263605184272431E-7</v>
      </c>
      <c r="AV52" s="1">
        <v>7.4992483705637862E-7</v>
      </c>
      <c r="AW52" s="1">
        <v>6.6962099810291212E-7</v>
      </c>
      <c r="AX52" s="1">
        <v>4.8738664276417716E-7</v>
      </c>
      <c r="AY52" s="1">
        <v>1.0012121653009092</v>
      </c>
      <c r="AZ52" s="1">
        <v>6.5059073410343524E-7</v>
      </c>
      <c r="BA52" s="1">
        <v>4.1815680684302012E-7</v>
      </c>
      <c r="BB52" s="1">
        <v>3.0781860806122766E-7</v>
      </c>
      <c r="BC52" s="1">
        <v>4.777650417575791E-7</v>
      </c>
      <c r="BD52" s="1">
        <v>3.3716545868720109E-7</v>
      </c>
      <c r="BE52" s="1">
        <v>7.1246600874429249E-6</v>
      </c>
      <c r="BF52" s="1">
        <v>3.368361242146181E-7</v>
      </c>
      <c r="BG52" s="1">
        <v>7.3345433127956035E-7</v>
      </c>
      <c r="BH52" s="1">
        <v>1.1121847160433627E-6</v>
      </c>
      <c r="BI52" s="1">
        <v>5.9055060780201709E-5</v>
      </c>
      <c r="BJ52" s="1">
        <v>1.0160606394405924E-6</v>
      </c>
      <c r="BK52" s="1">
        <v>9.5644271592981423E-7</v>
      </c>
      <c r="BL52" s="1">
        <v>9.5249419938669956E-7</v>
      </c>
      <c r="BM52" s="1">
        <v>1.5433559849974538E-6</v>
      </c>
      <c r="BN52" s="1">
        <v>4.6426016699621892E-7</v>
      </c>
      <c r="BO52" s="1">
        <v>1.9983586426494383E-6</v>
      </c>
      <c r="BP52" s="1">
        <v>1.5993844853044948E-6</v>
      </c>
      <c r="BQ52" s="1">
        <v>5.974455494400704E-7</v>
      </c>
      <c r="BR52" s="1">
        <v>4.0204247576952324E-7</v>
      </c>
      <c r="BS52" s="1">
        <v>3.0882127336199032E-7</v>
      </c>
      <c r="BT52" s="1">
        <v>2.0646203973582834E-7</v>
      </c>
      <c r="BU52" s="1">
        <v>4.218960914806942E-8</v>
      </c>
      <c r="BV52" s="1">
        <v>3.2531156775469906E-7</v>
      </c>
      <c r="BW52" s="1">
        <v>3.3808044802375479E-6</v>
      </c>
      <c r="BX52" s="1">
        <v>1.2486425109415315E-5</v>
      </c>
      <c r="BY52" s="1">
        <v>3.2144941071545838E-7</v>
      </c>
      <c r="BZ52" s="1">
        <v>9.7189763213243323E-7</v>
      </c>
      <c r="CA52" s="1">
        <v>9.1583284043584493E-7</v>
      </c>
      <c r="CB52" s="1">
        <v>6.5605929657572713E-7</v>
      </c>
      <c r="CC52" s="1">
        <v>1.2676003969317607E-6</v>
      </c>
      <c r="CD52" s="1">
        <v>3.0078770439547451E-7</v>
      </c>
      <c r="CE52" s="1">
        <v>5.1893400883851458E-7</v>
      </c>
      <c r="CF52" s="1">
        <v>1.1781345000489937E-6</v>
      </c>
      <c r="CG52" s="1">
        <v>1.2484932077297507E-6</v>
      </c>
      <c r="CH52" s="1">
        <v>8.139684741755164E-7</v>
      </c>
      <c r="CI52" s="1">
        <v>5.4151175967345842E-6</v>
      </c>
      <c r="CJ52" s="1">
        <v>9.3492521130723144E-6</v>
      </c>
      <c r="CK52" s="1">
        <v>3.5136932889912981E-7</v>
      </c>
      <c r="CL52" s="1">
        <v>9.304950996363689E-7</v>
      </c>
      <c r="CM52" s="1">
        <v>2.9147689397589198E-7</v>
      </c>
      <c r="CN52" s="1">
        <v>8.830498719055136E-7</v>
      </c>
      <c r="CO52" s="1">
        <v>5.4656045975429281E-7</v>
      </c>
      <c r="CP52" s="1">
        <v>3.6082909804947445E-7</v>
      </c>
      <c r="CQ52" s="1">
        <v>7.9810458595937687E-7</v>
      </c>
      <c r="CR52" s="1">
        <v>7.9703717060530018E-6</v>
      </c>
      <c r="CS52" s="1">
        <v>8.9132763564112498E-7</v>
      </c>
      <c r="CT52" s="1">
        <v>1.1648487297674233E-4</v>
      </c>
      <c r="CU52" s="1">
        <v>8.045702510296925E-7</v>
      </c>
      <c r="CV52" s="1">
        <v>7.4284625260878499E-7</v>
      </c>
      <c r="CW52" s="1">
        <v>4.9948990159293274E-7</v>
      </c>
      <c r="CX52" s="1">
        <v>7.61049801851869E-7</v>
      </c>
      <c r="CY52" s="1">
        <v>5.3229504787466289E-6</v>
      </c>
      <c r="CZ52" s="1">
        <v>5.6041494077755777E-7</v>
      </c>
      <c r="DA52" s="1">
        <v>1.5977493275573093E-7</v>
      </c>
      <c r="DB52" s="1">
        <v>2.8270350742976747E-6</v>
      </c>
      <c r="DC52" s="3">
        <v>1.0015106949658203</v>
      </c>
      <c r="DD52" s="3">
        <v>0.78636485053691685</v>
      </c>
    </row>
    <row r="53" spans="1:108" ht="12.75" customHeight="1">
      <c r="A53" s="254">
        <v>333</v>
      </c>
      <c r="B53" s="255" t="s">
        <v>266</v>
      </c>
      <c r="C53" s="26">
        <v>2.5397662415776693E-6</v>
      </c>
      <c r="D53" s="26">
        <v>1.3276455623181683E-6</v>
      </c>
      <c r="E53" s="26">
        <v>2.3457945596631149E-6</v>
      </c>
      <c r="F53" s="26">
        <v>3.4332962094801926E-6</v>
      </c>
      <c r="G53" s="26">
        <v>5.8021794626816069E-6</v>
      </c>
      <c r="H53" s="26">
        <v>0</v>
      </c>
      <c r="I53" s="26">
        <v>5.0581895634528395E-6</v>
      </c>
      <c r="J53" s="26">
        <v>1.4205051926135921E-6</v>
      </c>
      <c r="K53" s="26">
        <v>8.5732957958542192E-7</v>
      </c>
      <c r="L53" s="26">
        <v>1.2458303188216216E-6</v>
      </c>
      <c r="M53" s="26">
        <v>0</v>
      </c>
      <c r="N53" s="26">
        <v>9.5619306177003022E-7</v>
      </c>
      <c r="O53" s="26">
        <v>7.2579890321767142E-7</v>
      </c>
      <c r="P53" s="26">
        <v>2.2025086870407693E-6</v>
      </c>
      <c r="Q53" s="26">
        <v>6.277838116286708E-7</v>
      </c>
      <c r="R53" s="26">
        <v>9.5871276096396515E-7</v>
      </c>
      <c r="S53" s="26">
        <v>4.4317627115826165E-7</v>
      </c>
      <c r="T53" s="26">
        <v>7.0891455858710583E-7</v>
      </c>
      <c r="U53" s="26">
        <v>1.4013940755053109E-6</v>
      </c>
      <c r="V53" s="26">
        <v>2.4118009278137234E-6</v>
      </c>
      <c r="W53" s="26">
        <v>6.2931807148954636E-7</v>
      </c>
      <c r="X53" s="26">
        <v>1.9822572148681275E-6</v>
      </c>
      <c r="Y53" s="26">
        <v>8.1132407257406932E-7</v>
      </c>
      <c r="Z53" s="26">
        <v>1.3770402085365425E-6</v>
      </c>
      <c r="AA53" s="26">
        <v>8.2616269556695453E-7</v>
      </c>
      <c r="AB53" s="26">
        <v>6.7882233172590636E-7</v>
      </c>
      <c r="AC53" s="26">
        <v>2.1422539954236204E-7</v>
      </c>
      <c r="AD53" s="26">
        <v>6.571209490927391E-7</v>
      </c>
      <c r="AE53" s="26">
        <v>9.5468805549176141E-7</v>
      </c>
      <c r="AF53" s="26">
        <v>1.3768288852248468E-6</v>
      </c>
      <c r="AG53" s="26">
        <v>8.2187686477568657E-7</v>
      </c>
      <c r="AH53" s="26">
        <v>1.9984536046098238E-6</v>
      </c>
      <c r="AI53" s="26">
        <v>2.002257892882915E-6</v>
      </c>
      <c r="AJ53" s="26">
        <v>1.2678604964363025E-6</v>
      </c>
      <c r="AK53" s="26">
        <v>1.6412517817762716E-6</v>
      </c>
      <c r="AL53" s="26">
        <v>9.0094476684219268E-7</v>
      </c>
      <c r="AM53" s="26">
        <v>1.5105431791194719E-6</v>
      </c>
      <c r="AN53" s="26">
        <v>7.8884387184087806E-7</v>
      </c>
      <c r="AO53" s="26">
        <v>5.8618650649193467E-7</v>
      </c>
      <c r="AP53" s="26">
        <v>7.4030888106555078E-7</v>
      </c>
      <c r="AQ53" s="26">
        <v>1.2376286117086578E-6</v>
      </c>
      <c r="AR53" s="26">
        <v>1.1217323112986325E-6</v>
      </c>
      <c r="AS53" s="26">
        <v>4.0728861514964511E-5</v>
      </c>
      <c r="AT53" s="26">
        <v>1.2201450503961888E-4</v>
      </c>
      <c r="AU53" s="26">
        <v>3.3475053122566874E-4</v>
      </c>
      <c r="AV53" s="26">
        <v>1.158685767225979E-6</v>
      </c>
      <c r="AW53" s="26">
        <v>1.0588356578125246E-6</v>
      </c>
      <c r="AX53" s="26">
        <v>3.1158839287401328E-4</v>
      </c>
      <c r="AY53" s="26">
        <v>7.1982005921970372E-7</v>
      </c>
      <c r="AZ53" s="26">
        <v>1.0011071883197526</v>
      </c>
      <c r="BA53" s="26">
        <v>7.4329071309674569E-7</v>
      </c>
      <c r="BB53" s="26">
        <v>1.0118957732869806E-4</v>
      </c>
      <c r="BC53" s="26">
        <v>7.4215498099805141E-6</v>
      </c>
      <c r="BD53" s="26">
        <v>1.1993970120868036E-6</v>
      </c>
      <c r="BE53" s="26">
        <v>3.5644053361779982E-4</v>
      </c>
      <c r="BF53" s="26">
        <v>1.4345852661701534E-6</v>
      </c>
      <c r="BG53" s="26">
        <v>1.199395330659973E-6</v>
      </c>
      <c r="BH53" s="26">
        <v>1.466777808887132E-6</v>
      </c>
      <c r="BI53" s="26">
        <v>9.2970418226475562E-6</v>
      </c>
      <c r="BJ53" s="26">
        <v>3.7303813724010884E-6</v>
      </c>
      <c r="BK53" s="26">
        <v>1.651916542582598E-5</v>
      </c>
      <c r="BL53" s="26">
        <v>4.4307383851345208E-5</v>
      </c>
      <c r="BM53" s="26">
        <v>2.3343442967200754E-6</v>
      </c>
      <c r="BN53" s="26">
        <v>7.5985196421952981E-7</v>
      </c>
      <c r="BO53" s="26">
        <v>3.2835667585381358E-6</v>
      </c>
      <c r="BP53" s="26">
        <v>2.5563255952798624E-6</v>
      </c>
      <c r="BQ53" s="26">
        <v>1.0829774613815938E-6</v>
      </c>
      <c r="BR53" s="26">
        <v>7.2794779333574395E-7</v>
      </c>
      <c r="BS53" s="26">
        <v>6.3902296693476113E-7</v>
      </c>
      <c r="BT53" s="26">
        <v>3.951801313101847E-7</v>
      </c>
      <c r="BU53" s="26">
        <v>8.9711879253822754E-8</v>
      </c>
      <c r="BV53" s="26">
        <v>6.0653368190738863E-7</v>
      </c>
      <c r="BW53" s="26">
        <v>3.3121569203005064E-6</v>
      </c>
      <c r="BX53" s="26">
        <v>1.8150148276410695E-5</v>
      </c>
      <c r="BY53" s="26">
        <v>3.635274010156539E-6</v>
      </c>
      <c r="BZ53" s="26">
        <v>1.4100972246213454E-6</v>
      </c>
      <c r="CA53" s="26">
        <v>1.4067094285921954E-6</v>
      </c>
      <c r="CB53" s="26">
        <v>1.1797865057876726E-6</v>
      </c>
      <c r="CC53" s="26">
        <v>1.5970513362873655E-6</v>
      </c>
      <c r="CD53" s="26">
        <v>4.010085250409746E-7</v>
      </c>
      <c r="CE53" s="26">
        <v>8.9906254687879105E-7</v>
      </c>
      <c r="CF53" s="26">
        <v>1.3144240652428708E-6</v>
      </c>
      <c r="CG53" s="26">
        <v>2.0468866276005787E-6</v>
      </c>
      <c r="CH53" s="26">
        <v>1.4174728365278175E-6</v>
      </c>
      <c r="CI53" s="26">
        <v>8.9397556146469732E-7</v>
      </c>
      <c r="CJ53" s="26">
        <v>5.6157490067534965E-5</v>
      </c>
      <c r="CK53" s="26">
        <v>6.5951456248177126E-7</v>
      </c>
      <c r="CL53" s="26">
        <v>1.5601787335044582E-6</v>
      </c>
      <c r="CM53" s="26">
        <v>5.3599718421740725E-6</v>
      </c>
      <c r="CN53" s="26">
        <v>1.8415780995776614E-6</v>
      </c>
      <c r="CO53" s="26">
        <v>1.1253621897263138E-6</v>
      </c>
      <c r="CP53" s="26">
        <v>7.3654729168527685E-7</v>
      </c>
      <c r="CQ53" s="26">
        <v>1.2350191794295559E-6</v>
      </c>
      <c r="CR53" s="26">
        <v>9.7022886989935084E-6</v>
      </c>
      <c r="CS53" s="26">
        <v>8.1081142718664136E-7</v>
      </c>
      <c r="CT53" s="26">
        <v>1.7002559150966205E-4</v>
      </c>
      <c r="CU53" s="26">
        <v>3.8631702774858651E-6</v>
      </c>
      <c r="CV53" s="26">
        <v>1.1249482113818822E-6</v>
      </c>
      <c r="CW53" s="26">
        <v>7.9865378800824539E-7</v>
      </c>
      <c r="CX53" s="26">
        <v>1.2117545890301456E-6</v>
      </c>
      <c r="CY53" s="26">
        <v>1.5526172702514167E-6</v>
      </c>
      <c r="CZ53" s="26">
        <v>9.3863131929317557E-7</v>
      </c>
      <c r="DA53" s="26">
        <v>1.7623416380002015E-6</v>
      </c>
      <c r="DB53" s="26">
        <v>1.4614926978692171E-5</v>
      </c>
      <c r="DC53" s="6">
        <v>1.002847970441719</v>
      </c>
      <c r="DD53" s="6">
        <v>0.78741485073663275</v>
      </c>
    </row>
    <row r="54" spans="1:108" ht="12.75" customHeight="1">
      <c r="A54" s="253">
        <v>339</v>
      </c>
      <c r="B54" s="82" t="s">
        <v>267</v>
      </c>
      <c r="C54" s="1">
        <v>3.0711649317183379E-5</v>
      </c>
      <c r="D54" s="1">
        <v>3.02188385264248E-5</v>
      </c>
      <c r="E54" s="1">
        <v>2.2227807302583191E-5</v>
      </c>
      <c r="F54" s="1">
        <v>3.3313678217909653E-5</v>
      </c>
      <c r="G54" s="1">
        <v>1.1295827551057332E-4</v>
      </c>
      <c r="H54" s="1">
        <v>0</v>
      </c>
      <c r="I54" s="1">
        <v>1.9119438934622635E-4</v>
      </c>
      <c r="J54" s="1">
        <v>2.0501696663862831E-5</v>
      </c>
      <c r="K54" s="1">
        <v>9.8974900678480902E-6</v>
      </c>
      <c r="L54" s="1">
        <v>1.7868369195836001E-5</v>
      </c>
      <c r="M54" s="1">
        <v>0</v>
      </c>
      <c r="N54" s="1">
        <v>1.2262406398882248E-5</v>
      </c>
      <c r="O54" s="1">
        <v>1.0219692507079038E-5</v>
      </c>
      <c r="P54" s="1">
        <v>2.3004282596991332E-5</v>
      </c>
      <c r="Q54" s="1">
        <v>1.7191971278110376E-4</v>
      </c>
      <c r="R54" s="1">
        <v>1.6486552671002422E-5</v>
      </c>
      <c r="S54" s="1">
        <v>8.62089004793651E-6</v>
      </c>
      <c r="T54" s="1">
        <v>9.8418960383012176E-6</v>
      </c>
      <c r="U54" s="1">
        <v>1.5533474278406396E-5</v>
      </c>
      <c r="V54" s="1">
        <v>2.5537745948216943E-5</v>
      </c>
      <c r="W54" s="1">
        <v>7.2955066706727082E-6</v>
      </c>
      <c r="X54" s="1">
        <v>1.9956211782211532E-5</v>
      </c>
      <c r="Y54" s="1">
        <v>1.102143544789274E-5</v>
      </c>
      <c r="Z54" s="1">
        <v>2.0804873701224178E-5</v>
      </c>
      <c r="AA54" s="1">
        <v>1.0181352783996478E-5</v>
      </c>
      <c r="AB54" s="1">
        <v>1.0426005454518662E-5</v>
      </c>
      <c r="AC54" s="1">
        <v>2.3362816557518642E-6</v>
      </c>
      <c r="AD54" s="1">
        <v>7.440816103878798E-6</v>
      </c>
      <c r="AE54" s="1">
        <v>1.5216777538700503E-5</v>
      </c>
      <c r="AF54" s="1">
        <v>1.5157607922558153E-5</v>
      </c>
      <c r="AG54" s="1">
        <v>1.1964364992352866E-5</v>
      </c>
      <c r="AH54" s="1">
        <v>3.4151142998553007E-5</v>
      </c>
      <c r="AI54" s="1">
        <v>2.4511308300704237E-5</v>
      </c>
      <c r="AJ54" s="1">
        <v>1.5843036784645388E-5</v>
      </c>
      <c r="AK54" s="1">
        <v>5.8538120759220434E-5</v>
      </c>
      <c r="AL54" s="1">
        <v>1.2507216420513506E-5</v>
      </c>
      <c r="AM54" s="1">
        <v>2.0748244314894181E-5</v>
      </c>
      <c r="AN54" s="1">
        <v>1.2457067947477971E-5</v>
      </c>
      <c r="AO54" s="1">
        <v>8.7187455560610022E-6</v>
      </c>
      <c r="AP54" s="1">
        <v>1.1138225078132709E-5</v>
      </c>
      <c r="AQ54" s="1">
        <v>1.5938048427762616E-5</v>
      </c>
      <c r="AR54" s="1">
        <v>5.122598759336219E-5</v>
      </c>
      <c r="AS54" s="1">
        <v>3.2552632987613625E-4</v>
      </c>
      <c r="AT54" s="1">
        <v>2.5017648749472055E-4</v>
      </c>
      <c r="AU54" s="1">
        <v>5.3938969102786919E-4</v>
      </c>
      <c r="AV54" s="1">
        <v>4.4100796163866968E-3</v>
      </c>
      <c r="AW54" s="1">
        <v>1.9619936378206869E-3</v>
      </c>
      <c r="AX54" s="1">
        <v>1.8707925793027089E-3</v>
      </c>
      <c r="AY54" s="1">
        <v>2.2945366455698266E-3</v>
      </c>
      <c r="AZ54" s="1">
        <v>1.1980683631632987E-3</v>
      </c>
      <c r="BA54" s="1">
        <v>1.0221765840309882</v>
      </c>
      <c r="BB54" s="1">
        <v>2.2682674697258654E-3</v>
      </c>
      <c r="BC54" s="1">
        <v>5.2544259725623187E-4</v>
      </c>
      <c r="BD54" s="1">
        <v>2.1778238004279906E-3</v>
      </c>
      <c r="BE54" s="1">
        <v>2.7860783247605093E-4</v>
      </c>
      <c r="BF54" s="1">
        <v>3.8576452060826625E-3</v>
      </c>
      <c r="BG54" s="1">
        <v>3.0925419540372702E-4</v>
      </c>
      <c r="BH54" s="1">
        <v>1.724069483339019E-5</v>
      </c>
      <c r="BI54" s="1">
        <v>9.6987762268219851E-4</v>
      </c>
      <c r="BJ54" s="1">
        <v>7.715392163678696E-4</v>
      </c>
      <c r="BK54" s="1">
        <v>2.6039291187527323E-4</v>
      </c>
      <c r="BL54" s="1">
        <v>4.2791881425360302E-4</v>
      </c>
      <c r="BM54" s="1">
        <v>2.85217234714503E-5</v>
      </c>
      <c r="BN54" s="1">
        <v>2.067569776782604E-5</v>
      </c>
      <c r="BO54" s="1">
        <v>9.0577163448234314E-5</v>
      </c>
      <c r="BP54" s="1">
        <v>2.7926721629217824E-5</v>
      </c>
      <c r="BQ54" s="1">
        <v>5.7000099635443636E-5</v>
      </c>
      <c r="BR54" s="1">
        <v>1.0465390391424005E-5</v>
      </c>
      <c r="BS54" s="1">
        <v>2.1213632566164066E-5</v>
      </c>
      <c r="BT54" s="1">
        <v>1.4043009176083641E-5</v>
      </c>
      <c r="BU54" s="1">
        <v>6.4413612002499744E-6</v>
      </c>
      <c r="BV54" s="1">
        <v>1.0524181047788247E-4</v>
      </c>
      <c r="BW54" s="1">
        <v>3.9198788767875728E-5</v>
      </c>
      <c r="BX54" s="1">
        <v>2.0096821215000404E-4</v>
      </c>
      <c r="BY54" s="1">
        <v>5.9790649236457776E-5</v>
      </c>
      <c r="BZ54" s="1">
        <v>2.3477772753762938E-5</v>
      </c>
      <c r="CA54" s="1">
        <v>1.7168343174251588E-5</v>
      </c>
      <c r="CB54" s="1">
        <v>2.2895366817979624E-5</v>
      </c>
      <c r="CC54" s="1">
        <v>1.7347716201572216E-4</v>
      </c>
      <c r="CD54" s="1">
        <v>5.8868868569112991E-6</v>
      </c>
      <c r="CE54" s="1">
        <v>1.293050517261436E-5</v>
      </c>
      <c r="CF54" s="1">
        <v>1.4532408905804176E-4</v>
      </c>
      <c r="CG54" s="1">
        <v>2.4523890583860048E-5</v>
      </c>
      <c r="CH54" s="1">
        <v>3.3793896078914988E-5</v>
      </c>
      <c r="CI54" s="1">
        <v>7.5289475566429448E-5</v>
      </c>
      <c r="CJ54" s="1">
        <v>1.006622945487483E-4</v>
      </c>
      <c r="CK54" s="1">
        <v>1.2969711387397087E-4</v>
      </c>
      <c r="CL54" s="1">
        <v>1.572960027737433E-4</v>
      </c>
      <c r="CM54" s="1">
        <v>1.5827888345023301E-5</v>
      </c>
      <c r="CN54" s="1">
        <v>5.6279899583902962E-5</v>
      </c>
      <c r="CO54" s="1">
        <v>1.4087703631897624E-5</v>
      </c>
      <c r="CP54" s="1">
        <v>1.0870825738780259E-5</v>
      </c>
      <c r="CQ54" s="1">
        <v>1.5014645409717631E-5</v>
      </c>
      <c r="CR54" s="1">
        <v>9.1372669431046233E-5</v>
      </c>
      <c r="CS54" s="1">
        <v>3.7223913951712284E-5</v>
      </c>
      <c r="CT54" s="1">
        <v>1.4212395598251449E-3</v>
      </c>
      <c r="CU54" s="1">
        <v>2.5393562983436941E-5</v>
      </c>
      <c r="CV54" s="1">
        <v>3.830927793889678E-5</v>
      </c>
      <c r="CW54" s="1">
        <v>2.1106190620021592E-5</v>
      </c>
      <c r="CX54" s="1">
        <v>2.1105678270603923E-5</v>
      </c>
      <c r="CY54" s="1">
        <v>1.0847040923286988E-4</v>
      </c>
      <c r="CZ54" s="1">
        <v>3.2497055935765064E-5</v>
      </c>
      <c r="DA54" s="1">
        <v>1.7992647680068323E-5</v>
      </c>
      <c r="DB54" s="1">
        <v>2.5230551630930594E-4</v>
      </c>
      <c r="DC54" s="3">
        <v>1.0518346394727478</v>
      </c>
      <c r="DD54" s="3">
        <v>0.8258781391114024</v>
      </c>
    </row>
    <row r="55" spans="1:108" ht="12.75" customHeight="1">
      <c r="A55" s="253">
        <v>341</v>
      </c>
      <c r="B55" s="82" t="s">
        <v>268</v>
      </c>
      <c r="C55" s="1">
        <v>1.5985018617386418E-6</v>
      </c>
      <c r="D55" s="1">
        <v>1.3315919553292525E-6</v>
      </c>
      <c r="E55" s="1">
        <v>1.5169562766853302E-6</v>
      </c>
      <c r="F55" s="1">
        <v>8.2389564122879523E-6</v>
      </c>
      <c r="G55" s="1">
        <v>6.4461959835696294E-6</v>
      </c>
      <c r="H55" s="1">
        <v>0</v>
      </c>
      <c r="I55" s="1">
        <v>2.8315266042981694E-6</v>
      </c>
      <c r="J55" s="1">
        <v>1.7654361991602984E-6</v>
      </c>
      <c r="K55" s="1">
        <v>4.1424276720968726E-6</v>
      </c>
      <c r="L55" s="1">
        <v>1.5704982983570769E-6</v>
      </c>
      <c r="M55" s="1">
        <v>0</v>
      </c>
      <c r="N55" s="1">
        <v>9.867564923427961E-7</v>
      </c>
      <c r="O55" s="1">
        <v>1.2040897888241695E-6</v>
      </c>
      <c r="P55" s="1">
        <v>3.0241712262176542E-6</v>
      </c>
      <c r="Q55" s="1">
        <v>1.3313777800818905E-6</v>
      </c>
      <c r="R55" s="1">
        <v>1.4366443288794466E-6</v>
      </c>
      <c r="S55" s="1">
        <v>9.7888365813955934E-7</v>
      </c>
      <c r="T55" s="1">
        <v>1.1507893603991797E-6</v>
      </c>
      <c r="U55" s="1">
        <v>1.1526534127327375E-6</v>
      </c>
      <c r="V55" s="1">
        <v>1.7442394053052775E-6</v>
      </c>
      <c r="W55" s="1">
        <v>4.8624623568899704E-7</v>
      </c>
      <c r="X55" s="1">
        <v>1.1445567383410728E-6</v>
      </c>
      <c r="Y55" s="1">
        <v>7.6140768090098475E-7</v>
      </c>
      <c r="Z55" s="1">
        <v>1.3651883680206985E-6</v>
      </c>
      <c r="AA55" s="1">
        <v>4.5956636901171668E-6</v>
      </c>
      <c r="AB55" s="1">
        <v>3.4186221223540807E-6</v>
      </c>
      <c r="AC55" s="1">
        <v>2.6916997931658407E-7</v>
      </c>
      <c r="AD55" s="1">
        <v>5.7833297107323213E-7</v>
      </c>
      <c r="AE55" s="1">
        <v>1.0705056738481003E-6</v>
      </c>
      <c r="AF55" s="1">
        <v>1.1864104863182666E-6</v>
      </c>
      <c r="AG55" s="1">
        <v>1.2528587053673744E-6</v>
      </c>
      <c r="AH55" s="1">
        <v>2.6339185697741041E-6</v>
      </c>
      <c r="AI55" s="1">
        <v>2.1992290102900457E-6</v>
      </c>
      <c r="AJ55" s="1">
        <v>1.2604677962398674E-6</v>
      </c>
      <c r="AK55" s="1">
        <v>1.5057118773567218E-6</v>
      </c>
      <c r="AL55" s="1">
        <v>7.4108877630012117E-7</v>
      </c>
      <c r="AM55" s="1">
        <v>1.4827566118083979E-6</v>
      </c>
      <c r="AN55" s="1">
        <v>1.1136701105792655E-6</v>
      </c>
      <c r="AO55" s="1">
        <v>5.8754194631141526E-7</v>
      </c>
      <c r="AP55" s="1">
        <v>9.4628629350775039E-7</v>
      </c>
      <c r="AQ55" s="1">
        <v>5.4071121108568792E-6</v>
      </c>
      <c r="AR55" s="1">
        <v>1.1165416921828647E-6</v>
      </c>
      <c r="AS55" s="1">
        <v>7.7933943875429341E-5</v>
      </c>
      <c r="AT55" s="1">
        <v>4.5489513063718078E-6</v>
      </c>
      <c r="AU55" s="1">
        <v>3.0688182617383063E-6</v>
      </c>
      <c r="AV55" s="1">
        <v>5.481784933963495E-6</v>
      </c>
      <c r="AW55" s="1">
        <v>1.1147484716555955E-6</v>
      </c>
      <c r="AX55" s="1">
        <v>1.1978735388828041E-6</v>
      </c>
      <c r="AY55" s="1">
        <v>1.1309174557649781E-6</v>
      </c>
      <c r="AZ55" s="1">
        <v>6.6042018463799632E-6</v>
      </c>
      <c r="BA55" s="1">
        <v>9.8010231292767204E-7</v>
      </c>
      <c r="BB55" s="1">
        <v>1.0009719435291091</v>
      </c>
      <c r="BC55" s="1">
        <v>2.9333534166363087E-6</v>
      </c>
      <c r="BD55" s="1">
        <v>3.3906918246978191E-4</v>
      </c>
      <c r="BE55" s="1">
        <v>3.3769133429833786E-4</v>
      </c>
      <c r="BF55" s="1">
        <v>1.5251649229633409E-5</v>
      </c>
      <c r="BG55" s="1">
        <v>1.421600865980499E-6</v>
      </c>
      <c r="BH55" s="1">
        <v>4.7040790441483352E-6</v>
      </c>
      <c r="BI55" s="1">
        <v>4.7466154753338286E-5</v>
      </c>
      <c r="BJ55" s="1">
        <v>1.8605760112034105E-5</v>
      </c>
      <c r="BK55" s="1">
        <v>6.6495371809718084E-5</v>
      </c>
      <c r="BL55" s="1">
        <v>8.7734185750265955E-5</v>
      </c>
      <c r="BM55" s="1">
        <v>2.1544092970247459E-6</v>
      </c>
      <c r="BN55" s="1">
        <v>1.2596191796189958E-6</v>
      </c>
      <c r="BO55" s="1">
        <v>3.333694605894619E-6</v>
      </c>
      <c r="BP55" s="1">
        <v>2.6274959692038282E-6</v>
      </c>
      <c r="BQ55" s="1">
        <v>1.1577365509592605E-5</v>
      </c>
      <c r="BR55" s="1">
        <v>6.1473448114977001E-6</v>
      </c>
      <c r="BS55" s="1">
        <v>1.0264029397279816E-5</v>
      </c>
      <c r="BT55" s="1">
        <v>4.9614967476225455E-6</v>
      </c>
      <c r="BU55" s="1">
        <v>5.8220302587840999E-7</v>
      </c>
      <c r="BV55" s="1">
        <v>1.1094999978985408E-6</v>
      </c>
      <c r="BW55" s="1">
        <v>9.1156726109237328E-6</v>
      </c>
      <c r="BX55" s="1">
        <v>7.8264877606841485E-6</v>
      </c>
      <c r="BY55" s="1">
        <v>7.0798471520437835E-6</v>
      </c>
      <c r="BZ55" s="1">
        <v>3.5577741582328164E-6</v>
      </c>
      <c r="CA55" s="1">
        <v>1.4131385247109396E-5</v>
      </c>
      <c r="CB55" s="1">
        <v>2.8708122744838917E-6</v>
      </c>
      <c r="CC55" s="1">
        <v>4.8576180411100393E-6</v>
      </c>
      <c r="CD55" s="1">
        <v>7.6408921810956221E-7</v>
      </c>
      <c r="CE55" s="1">
        <v>2.1756982615117982E-6</v>
      </c>
      <c r="CF55" s="1">
        <v>8.306546785521872E-6</v>
      </c>
      <c r="CG55" s="1">
        <v>1.524219722115669E-5</v>
      </c>
      <c r="CH55" s="1">
        <v>3.7539075952013811E-6</v>
      </c>
      <c r="CI55" s="1">
        <v>1.166978977650569E-5</v>
      </c>
      <c r="CJ55" s="1">
        <v>5.6408739983173335E-5</v>
      </c>
      <c r="CK55" s="1">
        <v>1.6940926112929927E-6</v>
      </c>
      <c r="CL55" s="1">
        <v>6.8467291199840679E-6</v>
      </c>
      <c r="CM55" s="1">
        <v>2.0331074527459671E-6</v>
      </c>
      <c r="CN55" s="1">
        <v>1.6593985264314922E-6</v>
      </c>
      <c r="CO55" s="1">
        <v>3.6086569353824299E-6</v>
      </c>
      <c r="CP55" s="1">
        <v>8.9139894221895635E-7</v>
      </c>
      <c r="CQ55" s="1">
        <v>4.6740215406323493E-6</v>
      </c>
      <c r="CR55" s="1">
        <v>8.7374578551231365E-6</v>
      </c>
      <c r="CS55" s="1">
        <v>1.3220323060473501E-5</v>
      </c>
      <c r="CT55" s="1">
        <v>5.9121076280036932E-5</v>
      </c>
      <c r="CU55" s="1">
        <v>1.9217361167143944E-5</v>
      </c>
      <c r="CV55" s="1">
        <v>1.8609773140368255E-6</v>
      </c>
      <c r="CW55" s="1">
        <v>7.0796528134036874E-6</v>
      </c>
      <c r="CX55" s="1">
        <v>1.3226222334233245E-6</v>
      </c>
      <c r="CY55" s="1">
        <v>1.351496051625057E-5</v>
      </c>
      <c r="CZ55" s="1">
        <v>2.2528813941401477E-6</v>
      </c>
      <c r="DA55" s="1">
        <v>1.3924957206201873E-6</v>
      </c>
      <c r="DB55" s="1">
        <v>1.5085524066307698E-5</v>
      </c>
      <c r="DC55" s="3">
        <v>1.0024289429892024</v>
      </c>
      <c r="DD55" s="3">
        <v>0.78708583931246578</v>
      </c>
    </row>
    <row r="56" spans="1:108" ht="12.75" customHeight="1">
      <c r="A56" s="253">
        <v>342</v>
      </c>
      <c r="B56" s="82" t="s">
        <v>269</v>
      </c>
      <c r="C56" s="1">
        <v>5.0453164952503609E-6</v>
      </c>
      <c r="D56" s="1">
        <v>3.7022661592653634E-6</v>
      </c>
      <c r="E56" s="1">
        <v>4.8483288243493928E-6</v>
      </c>
      <c r="F56" s="1">
        <v>6.412174100823902E-6</v>
      </c>
      <c r="G56" s="1">
        <v>2.5876121891881968E-6</v>
      </c>
      <c r="H56" s="1">
        <v>0</v>
      </c>
      <c r="I56" s="1">
        <v>1.3214573075731498E-5</v>
      </c>
      <c r="J56" s="1">
        <v>2.6570963318863051E-6</v>
      </c>
      <c r="K56" s="1">
        <v>2.2015406095024119E-6</v>
      </c>
      <c r="L56" s="1">
        <v>2.2419517168462648E-6</v>
      </c>
      <c r="M56" s="1">
        <v>0</v>
      </c>
      <c r="N56" s="1">
        <v>2.2027466868749455E-6</v>
      </c>
      <c r="O56" s="1">
        <v>1.691777281121313E-6</v>
      </c>
      <c r="P56" s="1">
        <v>5.0021896619889506E-6</v>
      </c>
      <c r="Q56" s="1">
        <v>2.2336141939887473E-6</v>
      </c>
      <c r="R56" s="1">
        <v>2.2124601830261183E-6</v>
      </c>
      <c r="S56" s="1">
        <v>1.1798811454381085E-6</v>
      </c>
      <c r="T56" s="1">
        <v>2.9509164988120906E-6</v>
      </c>
      <c r="U56" s="1">
        <v>2.7276126529749151E-6</v>
      </c>
      <c r="V56" s="1">
        <v>5.9698043019022199E-6</v>
      </c>
      <c r="W56" s="1">
        <v>1.2426429130149396E-6</v>
      </c>
      <c r="X56" s="1">
        <v>3.2263623425874111E-6</v>
      </c>
      <c r="Y56" s="1">
        <v>1.5377966322917721E-6</v>
      </c>
      <c r="Z56" s="1">
        <v>2.5113884218720421E-6</v>
      </c>
      <c r="AA56" s="1">
        <v>1.7572934307373894E-6</v>
      </c>
      <c r="AB56" s="1">
        <v>1.5042254391347909E-6</v>
      </c>
      <c r="AC56" s="1">
        <v>3.3839914995417711E-7</v>
      </c>
      <c r="AD56" s="1">
        <v>1.3517409271531754E-6</v>
      </c>
      <c r="AE56" s="1">
        <v>2.1956171203164494E-6</v>
      </c>
      <c r="AF56" s="1">
        <v>3.2928958549970898E-6</v>
      </c>
      <c r="AG56" s="1">
        <v>1.785920863621284E-6</v>
      </c>
      <c r="AH56" s="1">
        <v>9.2705578395352923E-7</v>
      </c>
      <c r="AI56" s="1">
        <v>4.3714870750500404E-6</v>
      </c>
      <c r="AJ56" s="1">
        <v>2.4361198242019934E-6</v>
      </c>
      <c r="AK56" s="1">
        <v>3.8044624075416346E-6</v>
      </c>
      <c r="AL56" s="1">
        <v>1.8214584411859644E-6</v>
      </c>
      <c r="AM56" s="1">
        <v>3.0915028570871424E-6</v>
      </c>
      <c r="AN56" s="1">
        <v>1.9923557941448517E-6</v>
      </c>
      <c r="AO56" s="1">
        <v>1.0906394841502654E-6</v>
      </c>
      <c r="AP56" s="1">
        <v>1.5534088233911879E-6</v>
      </c>
      <c r="AQ56" s="1">
        <v>2.5172936662199081E-6</v>
      </c>
      <c r="AR56" s="1">
        <v>2.4526371528567532E-6</v>
      </c>
      <c r="AS56" s="1">
        <v>3.1068069690907463E-6</v>
      </c>
      <c r="AT56" s="1">
        <v>9.0376317768457689E-6</v>
      </c>
      <c r="AU56" s="1">
        <v>2.1670341520597077E-6</v>
      </c>
      <c r="AV56" s="1">
        <v>4.0147822008980098E-6</v>
      </c>
      <c r="AW56" s="1">
        <v>2.7156268744467901E-6</v>
      </c>
      <c r="AX56" s="1">
        <v>3.4035134819090593E-6</v>
      </c>
      <c r="AY56" s="1">
        <v>1.4037895990008922E-6</v>
      </c>
      <c r="AZ56" s="1">
        <v>2.4607302741908801E-6</v>
      </c>
      <c r="BA56" s="1">
        <v>4.99528894062105E-6</v>
      </c>
      <c r="BB56" s="1">
        <v>1.4520382146068607E-6</v>
      </c>
      <c r="BC56" s="1">
        <v>1.0070358905763299</v>
      </c>
      <c r="BD56" s="1">
        <v>1.4331809167954953E-6</v>
      </c>
      <c r="BE56" s="1">
        <v>3.2617926351142265E-6</v>
      </c>
      <c r="BF56" s="1">
        <v>4.1211052729952043E-6</v>
      </c>
      <c r="BG56" s="1">
        <v>3.7019485507109442E-6</v>
      </c>
      <c r="BH56" s="1">
        <v>1.1764035085076108E-5</v>
      </c>
      <c r="BI56" s="1">
        <v>5.4319742948653254E-6</v>
      </c>
      <c r="BJ56" s="1">
        <v>4.7644477071213053E-6</v>
      </c>
      <c r="BK56" s="1">
        <v>8.8597713524760119E-6</v>
      </c>
      <c r="BL56" s="1">
        <v>1.2504657055610864E-5</v>
      </c>
      <c r="BM56" s="1">
        <v>4.0665306413034271E-6</v>
      </c>
      <c r="BN56" s="1">
        <v>2.5825051229450982E-6</v>
      </c>
      <c r="BO56" s="1">
        <v>5.1210929682538057E-6</v>
      </c>
      <c r="BP56" s="1">
        <v>4.9221771116480943E-6</v>
      </c>
      <c r="BQ56" s="1">
        <v>3.945675873953955E-6</v>
      </c>
      <c r="BR56" s="1">
        <v>3.0646394660112834E-6</v>
      </c>
      <c r="BS56" s="1">
        <v>1.3305119007408969E-6</v>
      </c>
      <c r="BT56" s="1">
        <v>1.0864175727485286E-6</v>
      </c>
      <c r="BU56" s="1">
        <v>2.5595520153943265E-7</v>
      </c>
      <c r="BV56" s="1">
        <v>1.4197897762190621E-6</v>
      </c>
      <c r="BW56" s="1">
        <v>6.2408112440064173E-6</v>
      </c>
      <c r="BX56" s="1">
        <v>4.942243113494845E-5</v>
      </c>
      <c r="BY56" s="1">
        <v>1.5503427542301176E-6</v>
      </c>
      <c r="BZ56" s="1">
        <v>1.8765483104657048E-5</v>
      </c>
      <c r="CA56" s="1">
        <v>4.4836699936655729E-6</v>
      </c>
      <c r="CB56" s="1">
        <v>2.6967688449763137E-6</v>
      </c>
      <c r="CC56" s="1">
        <v>4.0979058252002645E-6</v>
      </c>
      <c r="CD56" s="1">
        <v>9.931002755718003E-7</v>
      </c>
      <c r="CE56" s="1">
        <v>1.2680986787991814E-5</v>
      </c>
      <c r="CF56" s="1">
        <v>2.1150054246914295E-5</v>
      </c>
      <c r="CG56" s="1">
        <v>4.9223141112302747E-6</v>
      </c>
      <c r="CH56" s="1">
        <v>1.3456509174394492E-5</v>
      </c>
      <c r="CI56" s="1">
        <v>3.4097947782057166E-6</v>
      </c>
      <c r="CJ56" s="1">
        <v>5.2486423919430307E-6</v>
      </c>
      <c r="CK56" s="1">
        <v>1.3433398241007935E-6</v>
      </c>
      <c r="CL56" s="1">
        <v>3.1127881426041802E-6</v>
      </c>
      <c r="CM56" s="1">
        <v>2.04142499609629E-6</v>
      </c>
      <c r="CN56" s="1">
        <v>4.7540762968614134E-6</v>
      </c>
      <c r="CO56" s="1">
        <v>3.3893783729615806E-6</v>
      </c>
      <c r="CP56" s="1">
        <v>4.5801117476560964E-6</v>
      </c>
      <c r="CQ56" s="1">
        <v>3.3105497763565903E-6</v>
      </c>
      <c r="CR56" s="1">
        <v>4.1097574442261215E-4</v>
      </c>
      <c r="CS56" s="1">
        <v>5.3968293775025217E-6</v>
      </c>
      <c r="CT56" s="1">
        <v>2.3568790117360072E-4</v>
      </c>
      <c r="CU56" s="1">
        <v>3.1845928162652049E-6</v>
      </c>
      <c r="CV56" s="1">
        <v>4.1148067655711516E-6</v>
      </c>
      <c r="CW56" s="1">
        <v>1.8119743261066514E-6</v>
      </c>
      <c r="CX56" s="1">
        <v>2.7157115172666695E-6</v>
      </c>
      <c r="CY56" s="1">
        <v>3.4204389672377642E-6</v>
      </c>
      <c r="CZ56" s="1">
        <v>2.5819219660742649E-6</v>
      </c>
      <c r="DA56" s="1">
        <v>6.5132614329584667E-7</v>
      </c>
      <c r="DB56" s="1">
        <v>4.1522295464128871E-6</v>
      </c>
      <c r="DC56" s="3">
        <v>1.0081165145546807</v>
      </c>
      <c r="DD56" s="3">
        <v>0.79155159927537666</v>
      </c>
    </row>
    <row r="57" spans="1:108" ht="12.75" customHeight="1">
      <c r="A57" s="253">
        <v>351</v>
      </c>
      <c r="B57" s="82" t="s">
        <v>333</v>
      </c>
      <c r="C57" s="1">
        <v>7.0929833824648109E-4</v>
      </c>
      <c r="D57" s="1">
        <v>3.5613361176952058E-4</v>
      </c>
      <c r="E57" s="1">
        <v>5.949004059669495E-4</v>
      </c>
      <c r="F57" s="1">
        <v>9.7031106123372085E-4</v>
      </c>
      <c r="G57" s="1">
        <v>2.8177916658896665E-4</v>
      </c>
      <c r="H57" s="1">
        <v>0</v>
      </c>
      <c r="I57" s="1">
        <v>1.4081932377977011E-3</v>
      </c>
      <c r="J57" s="1">
        <v>3.0746482047734868E-4</v>
      </c>
      <c r="K57" s="1">
        <v>2.2998581473458905E-4</v>
      </c>
      <c r="L57" s="1">
        <v>2.7371142072185606E-4</v>
      </c>
      <c r="M57" s="1">
        <v>0</v>
      </c>
      <c r="N57" s="1">
        <v>2.5140987154067569E-4</v>
      </c>
      <c r="O57" s="1">
        <v>1.7655374517312243E-4</v>
      </c>
      <c r="P57" s="1">
        <v>6.0801109733289792E-4</v>
      </c>
      <c r="Q57" s="1">
        <v>1.3345120496720034E-4</v>
      </c>
      <c r="R57" s="1">
        <v>2.4903311308068665E-4</v>
      </c>
      <c r="S57" s="1">
        <v>9.4754430047560748E-5</v>
      </c>
      <c r="T57" s="1">
        <v>1.7652256169117616E-4</v>
      </c>
      <c r="U57" s="1">
        <v>3.9117531614887868E-4</v>
      </c>
      <c r="V57" s="1">
        <v>6.6193173165762429E-4</v>
      </c>
      <c r="W57" s="1">
        <v>1.7671101432891075E-4</v>
      </c>
      <c r="X57" s="1">
        <v>5.654611531013883E-4</v>
      </c>
      <c r="Y57" s="1">
        <v>2.2159390653301848E-4</v>
      </c>
      <c r="Z57" s="1">
        <v>3.0077030285579666E-4</v>
      </c>
      <c r="AA57" s="1">
        <v>2.157308603493259E-4</v>
      </c>
      <c r="AB57" s="1">
        <v>1.3217211968785073E-4</v>
      </c>
      <c r="AC57" s="1">
        <v>5.7490349927881918E-5</v>
      </c>
      <c r="AD57" s="1">
        <v>1.7512444745022731E-4</v>
      </c>
      <c r="AE57" s="1">
        <v>2.4913696789513444E-4</v>
      </c>
      <c r="AF57" s="1">
        <v>3.6653308861760901E-4</v>
      </c>
      <c r="AG57" s="1">
        <v>1.8034967360142876E-4</v>
      </c>
      <c r="AH57" s="1">
        <v>7.3449415350021217E-5</v>
      </c>
      <c r="AI57" s="1">
        <v>5.2577433425321995E-4</v>
      </c>
      <c r="AJ57" s="1">
        <v>3.3343355530249117E-4</v>
      </c>
      <c r="AK57" s="1">
        <v>4.2696406783900671E-4</v>
      </c>
      <c r="AL57" s="1">
        <v>2.4015280127389878E-4</v>
      </c>
      <c r="AM57" s="1">
        <v>3.6843010543344398E-4</v>
      </c>
      <c r="AN57" s="1">
        <v>1.8935050265583316E-4</v>
      </c>
      <c r="AO57" s="1">
        <v>1.4546894630989077E-4</v>
      </c>
      <c r="AP57" s="1">
        <v>1.5697586482599807E-4</v>
      </c>
      <c r="AQ57" s="1">
        <v>3.2875288216718937E-4</v>
      </c>
      <c r="AR57" s="1">
        <v>2.8163703444834912E-4</v>
      </c>
      <c r="AS57" s="1">
        <v>3.6403756565483883E-4</v>
      </c>
      <c r="AT57" s="1">
        <v>2.1862833815081104E-4</v>
      </c>
      <c r="AU57" s="1">
        <v>2.6230796917567703E-4</v>
      </c>
      <c r="AV57" s="1">
        <v>3.0763312684641524E-4</v>
      </c>
      <c r="AW57" s="1">
        <v>2.7382127951160629E-4</v>
      </c>
      <c r="AX57" s="1">
        <v>1.9371734335742801E-4</v>
      </c>
      <c r="AY57" s="1">
        <v>1.2340734981817892E-4</v>
      </c>
      <c r="AZ57" s="1">
        <v>2.6835613965275467E-4</v>
      </c>
      <c r="BA57" s="1">
        <v>1.5889899722048919E-4</v>
      </c>
      <c r="BB57" s="1">
        <v>1.2229284584712742E-4</v>
      </c>
      <c r="BC57" s="1">
        <v>1.9290959016374289E-4</v>
      </c>
      <c r="BD57" s="1">
        <v>1.1768685723604433</v>
      </c>
      <c r="BE57" s="1">
        <v>1.2508427567414751E-4</v>
      </c>
      <c r="BF57" s="1">
        <v>4.6543554973062111E-2</v>
      </c>
      <c r="BG57" s="1">
        <v>2.9251337111112056E-4</v>
      </c>
      <c r="BH57" s="1">
        <v>3.6060960896329815E-4</v>
      </c>
      <c r="BI57" s="1">
        <v>2.5821872461703987E-4</v>
      </c>
      <c r="BJ57" s="1">
        <v>4.0507545921114184E-4</v>
      </c>
      <c r="BK57" s="1">
        <v>3.7444001418686156E-4</v>
      </c>
      <c r="BL57" s="1">
        <v>3.7028730612830935E-4</v>
      </c>
      <c r="BM57" s="1">
        <v>6.4564345310596182E-4</v>
      </c>
      <c r="BN57" s="1">
        <v>1.8318392876055586E-4</v>
      </c>
      <c r="BO57" s="1">
        <v>8.2552290892526977E-4</v>
      </c>
      <c r="BP57" s="1">
        <v>6.5240949095129368E-4</v>
      </c>
      <c r="BQ57" s="1">
        <v>2.3509803062223702E-4</v>
      </c>
      <c r="BR57" s="1">
        <v>1.4937097647016711E-4</v>
      </c>
      <c r="BS57" s="1">
        <v>1.1457884013547746E-4</v>
      </c>
      <c r="BT57" s="1">
        <v>7.9204181543575118E-5</v>
      </c>
      <c r="BU57" s="1">
        <v>1.6190732045090062E-5</v>
      </c>
      <c r="BV57" s="1">
        <v>1.2580574683595719E-4</v>
      </c>
      <c r="BW57" s="1">
        <v>9.1279112032934733E-4</v>
      </c>
      <c r="BX57" s="1">
        <v>5.3104047076994879E-3</v>
      </c>
      <c r="BY57" s="1">
        <v>9.4225616015638402E-5</v>
      </c>
      <c r="BZ57" s="1">
        <v>3.6694423963380105E-4</v>
      </c>
      <c r="CA57" s="1">
        <v>3.7317604138200185E-4</v>
      </c>
      <c r="CB57" s="1">
        <v>2.5937002599316479E-4</v>
      </c>
      <c r="CC57" s="1">
        <v>2.6725591336496698E-4</v>
      </c>
      <c r="CD57" s="1">
        <v>1.0085059532259836E-4</v>
      </c>
      <c r="CE57" s="1">
        <v>1.906765474604426E-4</v>
      </c>
      <c r="CF57" s="1">
        <v>2.8799747453158765E-4</v>
      </c>
      <c r="CG57" s="1">
        <v>5.0023120682291553E-4</v>
      </c>
      <c r="CH57" s="1">
        <v>2.7588374183223641E-4</v>
      </c>
      <c r="CI57" s="1">
        <v>2.095773353666974E-4</v>
      </c>
      <c r="CJ57" s="1">
        <v>5.4379836165328269E-4</v>
      </c>
      <c r="CK57" s="1">
        <v>1.3381351488482227E-4</v>
      </c>
      <c r="CL57" s="1">
        <v>3.6766328382487659E-4</v>
      </c>
      <c r="CM57" s="1">
        <v>1.1203826825953763E-4</v>
      </c>
      <c r="CN57" s="1">
        <v>3.5243920335778663E-4</v>
      </c>
      <c r="CO57" s="1">
        <v>2.0541631462275568E-4</v>
      </c>
      <c r="CP57" s="1">
        <v>1.385601200477595E-4</v>
      </c>
      <c r="CQ57" s="1">
        <v>3.0508989215045836E-4</v>
      </c>
      <c r="CR57" s="1">
        <v>2.7417062706577779E-3</v>
      </c>
      <c r="CS57" s="1">
        <v>1.8307752455878296E-4</v>
      </c>
      <c r="CT57" s="1">
        <v>4.9576735467471364E-2</v>
      </c>
      <c r="CU57" s="1">
        <v>1.6824592598320065E-4</v>
      </c>
      <c r="CV57" s="1">
        <v>2.9561410164117972E-4</v>
      </c>
      <c r="CW57" s="1">
        <v>1.9905450889338313E-4</v>
      </c>
      <c r="CX57" s="1">
        <v>3.0681660559061906E-4</v>
      </c>
      <c r="CY57" s="1">
        <v>3.3291585419412719E-4</v>
      </c>
      <c r="CZ57" s="1">
        <v>2.1513601447765407E-4</v>
      </c>
      <c r="DA57" s="1">
        <v>5.5272741948007578E-5</v>
      </c>
      <c r="DB57" s="1">
        <v>3.3265573613962539E-4</v>
      </c>
      <c r="DC57" s="3">
        <v>1.3104128935476893</v>
      </c>
      <c r="DD57" s="3">
        <v>1.0289082726285266</v>
      </c>
    </row>
    <row r="58" spans="1:108" ht="12.75" customHeight="1">
      <c r="A58" s="254">
        <v>354</v>
      </c>
      <c r="B58" s="255" t="s">
        <v>271</v>
      </c>
      <c r="C58" s="26">
        <v>1.1029384533161646E-5</v>
      </c>
      <c r="D58" s="26">
        <v>3.6488018336092092E-5</v>
      </c>
      <c r="E58" s="26">
        <v>5.3097160297983478E-6</v>
      </c>
      <c r="F58" s="26">
        <v>1.1109402099935117E-5</v>
      </c>
      <c r="G58" s="26">
        <v>1.3719144657628756E-2</v>
      </c>
      <c r="H58" s="26">
        <v>0</v>
      </c>
      <c r="I58" s="26">
        <v>1.6288333959893306E-5</v>
      </c>
      <c r="J58" s="26">
        <v>6.0180973502560475E-4</v>
      </c>
      <c r="K58" s="26">
        <v>1.1482936285855283E-5</v>
      </c>
      <c r="L58" s="26">
        <v>8.0504503865179493E-5</v>
      </c>
      <c r="M58" s="26">
        <v>0</v>
      </c>
      <c r="N58" s="26">
        <v>4.253214236969135E-6</v>
      </c>
      <c r="O58" s="26">
        <v>2.2310441219698461E-6</v>
      </c>
      <c r="P58" s="26">
        <v>2.3825532792007554E-5</v>
      </c>
      <c r="Q58" s="26">
        <v>5.5780449358762791E-6</v>
      </c>
      <c r="R58" s="26">
        <v>3.1831811327401598E-5</v>
      </c>
      <c r="S58" s="26">
        <v>8.8940421154738568E-6</v>
      </c>
      <c r="T58" s="26">
        <v>5.2478076591165372E-6</v>
      </c>
      <c r="U58" s="26">
        <v>1.9512229133381193E-5</v>
      </c>
      <c r="V58" s="26">
        <v>1.1544556894403142E-5</v>
      </c>
      <c r="W58" s="26">
        <v>1.4648374373749579E-5</v>
      </c>
      <c r="X58" s="26">
        <v>1.1571831384678796E-5</v>
      </c>
      <c r="Y58" s="26">
        <v>1.2179599585153845E-5</v>
      </c>
      <c r="Z58" s="26">
        <v>1.765160580486602E-5</v>
      </c>
      <c r="AA58" s="26">
        <v>7.1537346179096155E-6</v>
      </c>
      <c r="AB58" s="26">
        <v>9.3396612646228943E-6</v>
      </c>
      <c r="AC58" s="26">
        <v>1.983708103701073E-5</v>
      </c>
      <c r="AD58" s="26">
        <v>1.0538053710355953E-4</v>
      </c>
      <c r="AE58" s="26">
        <v>4.1250694473710279E-6</v>
      </c>
      <c r="AF58" s="26">
        <v>4.2276990038987842E-6</v>
      </c>
      <c r="AG58" s="26">
        <v>2.0080283020822663E-5</v>
      </c>
      <c r="AH58" s="26">
        <v>2.2371671363690989E-5</v>
      </c>
      <c r="AI58" s="26">
        <v>4.3946000575136587E-5</v>
      </c>
      <c r="AJ58" s="26">
        <v>1.3447151190425165E-5</v>
      </c>
      <c r="AK58" s="26">
        <v>2.8457470471926295E-5</v>
      </c>
      <c r="AL58" s="26">
        <v>3.0156465478387196E-5</v>
      </c>
      <c r="AM58" s="26">
        <v>3.4795189749703581E-5</v>
      </c>
      <c r="AN58" s="26">
        <v>3.3016962277074684E-5</v>
      </c>
      <c r="AO58" s="26">
        <v>8.6401065906148013E-5</v>
      </c>
      <c r="AP58" s="26">
        <v>1.3887758632272222E-5</v>
      </c>
      <c r="AQ58" s="26">
        <v>1.520058569233081E-5</v>
      </c>
      <c r="AR58" s="26">
        <v>1.2998663067886919E-5</v>
      </c>
      <c r="AS58" s="26">
        <v>6.771265777587938E-6</v>
      </c>
      <c r="AT58" s="26">
        <v>5.8794998718291617E-6</v>
      </c>
      <c r="AU58" s="26">
        <v>3.6107967758825851E-6</v>
      </c>
      <c r="AV58" s="26">
        <v>3.8885584486433787E-6</v>
      </c>
      <c r="AW58" s="26">
        <v>4.2672784868315575E-6</v>
      </c>
      <c r="AX58" s="26">
        <v>6.0975439297452595E-6</v>
      </c>
      <c r="AY58" s="26">
        <v>4.1255240509253034E-6</v>
      </c>
      <c r="AZ58" s="26">
        <v>2.195469242471312E-6</v>
      </c>
      <c r="BA58" s="26">
        <v>5.0821669402592913E-6</v>
      </c>
      <c r="BB58" s="26">
        <v>3.2847713324016186E-6</v>
      </c>
      <c r="BC58" s="26">
        <v>2.9153853175961707E-6</v>
      </c>
      <c r="BD58" s="26">
        <v>1.021595124587119E-5</v>
      </c>
      <c r="BE58" s="26">
        <v>1.0348624451329205</v>
      </c>
      <c r="BF58" s="26">
        <v>9.9435007291813237E-6</v>
      </c>
      <c r="BG58" s="26">
        <v>3.8059491434618805E-5</v>
      </c>
      <c r="BH58" s="26">
        <v>3.5022547183722599E-4</v>
      </c>
      <c r="BI58" s="26">
        <v>8.2763382065312673E-6</v>
      </c>
      <c r="BJ58" s="26">
        <v>8.2965589112073613E-6</v>
      </c>
      <c r="BK58" s="26">
        <v>1.2823487844793617E-5</v>
      </c>
      <c r="BL58" s="26">
        <v>1.2246603256669051E-5</v>
      </c>
      <c r="BM58" s="26">
        <v>2.6634366696985283E-5</v>
      </c>
      <c r="BN58" s="26">
        <v>1.873784663734688E-5</v>
      </c>
      <c r="BO58" s="26">
        <v>4.4976940766924328E-6</v>
      </c>
      <c r="BP58" s="26">
        <v>6.4242768896040429E-6</v>
      </c>
      <c r="BQ58" s="26">
        <v>4.4451583811198441E-6</v>
      </c>
      <c r="BR58" s="26">
        <v>2.0698563294322288E-6</v>
      </c>
      <c r="BS58" s="26">
        <v>1.8536572200284677E-6</v>
      </c>
      <c r="BT58" s="26">
        <v>7.4980913365204723E-7</v>
      </c>
      <c r="BU58" s="26">
        <v>2.7770668506358968E-7</v>
      </c>
      <c r="BV58" s="26">
        <v>1.1446886076774598E-5</v>
      </c>
      <c r="BW58" s="26">
        <v>1.7435197625782399E-5</v>
      </c>
      <c r="BX58" s="26">
        <v>4.6823384725958633E-5</v>
      </c>
      <c r="BY58" s="26">
        <v>9.1056529900289274E-3</v>
      </c>
      <c r="BZ58" s="26">
        <v>6.2889921638390972E-5</v>
      </c>
      <c r="CA58" s="26">
        <v>9.3543812324602331E-6</v>
      </c>
      <c r="CB58" s="26">
        <v>4.102201803987882E-6</v>
      </c>
      <c r="CC58" s="26">
        <v>9.302981758699026E-4</v>
      </c>
      <c r="CD58" s="26">
        <v>7.2645718847433535E-6</v>
      </c>
      <c r="CE58" s="26">
        <v>1.7678743583440764E-6</v>
      </c>
      <c r="CF58" s="26">
        <v>2.6669113720610397E-6</v>
      </c>
      <c r="CG58" s="26">
        <v>2.49436139045843E-6</v>
      </c>
      <c r="CH58" s="26">
        <v>2.651270181181656E-6</v>
      </c>
      <c r="CI58" s="26">
        <v>4.7862565494405665E-6</v>
      </c>
      <c r="CJ58" s="26">
        <v>4.5406126880136942E-4</v>
      </c>
      <c r="CK58" s="26">
        <v>2.9329684194112437E-5</v>
      </c>
      <c r="CL58" s="26">
        <v>4.9978415349674266E-5</v>
      </c>
      <c r="CM58" s="26">
        <v>4.3963958256987839E-6</v>
      </c>
      <c r="CN58" s="26">
        <v>3.3766721464190193E-6</v>
      </c>
      <c r="CO58" s="26">
        <v>8.5287604866621913E-6</v>
      </c>
      <c r="CP58" s="26">
        <v>1.5943999250320766E-5</v>
      </c>
      <c r="CQ58" s="26">
        <v>3.0567768922011696E-6</v>
      </c>
      <c r="CR58" s="26">
        <v>3.3968162530946214E-6</v>
      </c>
      <c r="CS58" s="26">
        <v>1.7737020768738523E-6</v>
      </c>
      <c r="CT58" s="26">
        <v>4.4773633013000126E-6</v>
      </c>
      <c r="CU58" s="26">
        <v>1.6946863947554439E-6</v>
      </c>
      <c r="CV58" s="26">
        <v>4.9747815889053336E-5</v>
      </c>
      <c r="CW58" s="26">
        <v>7.3471348938222407E-5</v>
      </c>
      <c r="CX58" s="26">
        <v>3.2163025677061012E-6</v>
      </c>
      <c r="CY58" s="26">
        <v>9.7654750214246734E-6</v>
      </c>
      <c r="CZ58" s="26">
        <v>9.7618308681591474E-6</v>
      </c>
      <c r="DA58" s="26">
        <v>1.061163552387252E-5</v>
      </c>
      <c r="DB58" s="26">
        <v>1.2012515157709782E-4</v>
      </c>
      <c r="DC58" s="6">
        <v>1.0616596490867363</v>
      </c>
      <c r="DD58" s="6">
        <v>0.83359252724071886</v>
      </c>
    </row>
    <row r="59" spans="1:108" ht="12.75" customHeight="1">
      <c r="A59" s="253">
        <v>359</v>
      </c>
      <c r="B59" s="82" t="s">
        <v>272</v>
      </c>
      <c r="C59" s="1">
        <v>1.840883374499883E-7</v>
      </c>
      <c r="D59" s="1">
        <v>1.0667904375172038E-7</v>
      </c>
      <c r="E59" s="1">
        <v>2.1675437923442797E-7</v>
      </c>
      <c r="F59" s="1">
        <v>2.517830184045146E-7</v>
      </c>
      <c r="G59" s="1">
        <v>1.0821030891511654E-7</v>
      </c>
      <c r="H59" s="1">
        <v>0</v>
      </c>
      <c r="I59" s="1">
        <v>6.4166266215334876E-7</v>
      </c>
      <c r="J59" s="1">
        <v>1.1119103348342711E-7</v>
      </c>
      <c r="K59" s="1">
        <v>8.3682498659224542E-8</v>
      </c>
      <c r="L59" s="1">
        <v>1.1801909544129058E-7</v>
      </c>
      <c r="M59" s="1">
        <v>0</v>
      </c>
      <c r="N59" s="1">
        <v>1.2335544664388251E-7</v>
      </c>
      <c r="O59" s="1">
        <v>1.5302228499718053E-7</v>
      </c>
      <c r="P59" s="1">
        <v>1.7783378395409922E-7</v>
      </c>
      <c r="Q59" s="1">
        <v>1.2758223340369626E-7</v>
      </c>
      <c r="R59" s="1">
        <v>1.0231638923518268E-7</v>
      </c>
      <c r="S59" s="1">
        <v>8.4112395401610358E-8</v>
      </c>
      <c r="T59" s="1">
        <v>1.5185279264692725E-7</v>
      </c>
      <c r="U59" s="1">
        <v>1.3367043497503931E-7</v>
      </c>
      <c r="V59" s="1">
        <v>1.8865182150721582E-7</v>
      </c>
      <c r="W59" s="1">
        <v>6.5800005567067421E-8</v>
      </c>
      <c r="X59" s="1">
        <v>1.6219162049289279E-7</v>
      </c>
      <c r="Y59" s="1">
        <v>9.8690374164156096E-8</v>
      </c>
      <c r="Z59" s="1">
        <v>1.1487396356938678E-7</v>
      </c>
      <c r="AA59" s="1">
        <v>3.1042153856344506E-7</v>
      </c>
      <c r="AB59" s="1">
        <v>1.2579137995280401E-7</v>
      </c>
      <c r="AC59" s="1">
        <v>2.1970443301618102E-8</v>
      </c>
      <c r="AD59" s="1">
        <v>6.5672332006457019E-8</v>
      </c>
      <c r="AE59" s="1">
        <v>1.3240993930279027E-7</v>
      </c>
      <c r="AF59" s="1">
        <v>1.531558136030421E-7</v>
      </c>
      <c r="AG59" s="1">
        <v>1.7644762404387454E-7</v>
      </c>
      <c r="AH59" s="1">
        <v>2.4029373269229329E-7</v>
      </c>
      <c r="AI59" s="1">
        <v>1.8762626050023842E-7</v>
      </c>
      <c r="AJ59" s="1">
        <v>1.5395941147832299E-7</v>
      </c>
      <c r="AK59" s="1">
        <v>2.041918586426923E-7</v>
      </c>
      <c r="AL59" s="1">
        <v>8.4430669041220065E-8</v>
      </c>
      <c r="AM59" s="1">
        <v>1.3631999521659154E-7</v>
      </c>
      <c r="AN59" s="1">
        <v>7.8512679336292855E-8</v>
      </c>
      <c r="AO59" s="1">
        <v>5.6197129261908306E-8</v>
      </c>
      <c r="AP59" s="1">
        <v>8.5378923850303406E-8</v>
      </c>
      <c r="AQ59" s="1">
        <v>2.0466184016952744E-7</v>
      </c>
      <c r="AR59" s="1">
        <v>1.4147698684918199E-7</v>
      </c>
      <c r="AS59" s="1">
        <v>1.8156699640790985E-7</v>
      </c>
      <c r="AT59" s="1">
        <v>1.3949068219224101E-7</v>
      </c>
      <c r="AU59" s="1">
        <v>1.8282567707180747E-7</v>
      </c>
      <c r="AV59" s="1">
        <v>1.2945220525633E-7</v>
      </c>
      <c r="AW59" s="1">
        <v>1.2634312575790603E-7</v>
      </c>
      <c r="AX59" s="1">
        <v>1.1785951592031063E-7</v>
      </c>
      <c r="AY59" s="1">
        <v>9.0258758197478767E-8</v>
      </c>
      <c r="AZ59" s="1">
        <v>1.4355094601930838E-7</v>
      </c>
      <c r="BA59" s="1">
        <v>1.3294174412527305E-7</v>
      </c>
      <c r="BB59" s="1">
        <v>6.5487825453095007E-8</v>
      </c>
      <c r="BC59" s="1">
        <v>1.445457707920565E-7</v>
      </c>
      <c r="BD59" s="1">
        <v>5.9402366365513142E-8</v>
      </c>
      <c r="BE59" s="1">
        <v>8.5613939668580858E-8</v>
      </c>
      <c r="BF59" s="1">
        <v>1.0002381758184582</v>
      </c>
      <c r="BG59" s="1">
        <v>1.5715853637752054E-7</v>
      </c>
      <c r="BH59" s="1">
        <v>1.2652968557262204E-7</v>
      </c>
      <c r="BI59" s="1">
        <v>1.2338875527496768E-7</v>
      </c>
      <c r="BJ59" s="1">
        <v>1.7498070303113649E-7</v>
      </c>
      <c r="BK59" s="1">
        <v>1.3909574318057986E-7</v>
      </c>
      <c r="BL59" s="1">
        <v>1.3567189392202351E-7</v>
      </c>
      <c r="BM59" s="1">
        <v>1.7246332861372471E-7</v>
      </c>
      <c r="BN59" s="1">
        <v>6.851101455188095E-8</v>
      </c>
      <c r="BO59" s="1">
        <v>2.8445012776703012E-7</v>
      </c>
      <c r="BP59" s="1">
        <v>4.8419704099193161E-7</v>
      </c>
      <c r="BQ59" s="1">
        <v>2.8335193460559238E-7</v>
      </c>
      <c r="BR59" s="1">
        <v>2.3276812096830138E-7</v>
      </c>
      <c r="BS59" s="1">
        <v>7.8909380059127119E-8</v>
      </c>
      <c r="BT59" s="1">
        <v>4.4331955714494676E-8</v>
      </c>
      <c r="BU59" s="1">
        <v>1.6276354578221377E-8</v>
      </c>
      <c r="BV59" s="1">
        <v>6.259625466328095E-5</v>
      </c>
      <c r="BW59" s="1">
        <v>2.7817288420293786E-7</v>
      </c>
      <c r="BX59" s="1">
        <v>1.2605096795301536E-6</v>
      </c>
      <c r="BY59" s="1">
        <v>1.3969530904827973E-7</v>
      </c>
      <c r="BZ59" s="1">
        <v>1.4478347764405799E-4</v>
      </c>
      <c r="CA59" s="1">
        <v>2.8850253598569871E-7</v>
      </c>
      <c r="CB59" s="1">
        <v>1.2144703218721527E-7</v>
      </c>
      <c r="CC59" s="1">
        <v>3.7417362629213611E-6</v>
      </c>
      <c r="CD59" s="1">
        <v>1.0455362273187116E-6</v>
      </c>
      <c r="CE59" s="1">
        <v>1.6862565051991186E-7</v>
      </c>
      <c r="CF59" s="1">
        <v>3.0563985390912864E-7</v>
      </c>
      <c r="CG59" s="1">
        <v>3.3400182333308167E-7</v>
      </c>
      <c r="CH59" s="1">
        <v>3.1006819159215038E-7</v>
      </c>
      <c r="CI59" s="1">
        <v>8.2876938331781631E-7</v>
      </c>
      <c r="CJ59" s="1">
        <v>5.0486467614339976E-6</v>
      </c>
      <c r="CK59" s="1">
        <v>2.3225045436143291E-7</v>
      </c>
      <c r="CL59" s="1">
        <v>5.092384225154229E-7</v>
      </c>
      <c r="CM59" s="1">
        <v>9.2496465858629016E-8</v>
      </c>
      <c r="CN59" s="1">
        <v>1.5581842892169177E-7</v>
      </c>
      <c r="CO59" s="1">
        <v>1.039022151500868E-7</v>
      </c>
      <c r="CP59" s="1">
        <v>6.8380300282018558E-8</v>
      </c>
      <c r="CQ59" s="1">
        <v>3.1813381602605519E-7</v>
      </c>
      <c r="CR59" s="1">
        <v>6.940000264789942E-7</v>
      </c>
      <c r="CS59" s="1">
        <v>2.6555077731459355E-7</v>
      </c>
      <c r="CT59" s="1">
        <v>1.0673790945134094E-5</v>
      </c>
      <c r="CU59" s="1">
        <v>2.029578066657419E-7</v>
      </c>
      <c r="CV59" s="1">
        <v>2.000087917680487E-7</v>
      </c>
      <c r="CW59" s="1">
        <v>1.1457586913796349E-7</v>
      </c>
      <c r="CX59" s="1">
        <v>1.6811606287852095E-7</v>
      </c>
      <c r="CY59" s="1">
        <v>1.8970627549763705E-7</v>
      </c>
      <c r="CZ59" s="1">
        <v>3.1554269372811101E-7</v>
      </c>
      <c r="DA59" s="1">
        <v>5.1083429438024688E-8</v>
      </c>
      <c r="DB59" s="1">
        <v>1.7197608267549579E-6</v>
      </c>
      <c r="DC59" s="3">
        <v>1.000485688582579</v>
      </c>
      <c r="DD59" s="3">
        <v>0.78556003737275537</v>
      </c>
    </row>
    <row r="60" spans="1:108" ht="12.75" customHeight="1">
      <c r="A60" s="253">
        <v>391</v>
      </c>
      <c r="B60" s="82" t="s">
        <v>2</v>
      </c>
      <c r="C60" s="1">
        <v>1.2521639816726848E-5</v>
      </c>
      <c r="D60" s="1">
        <v>1.6327007716278271E-5</v>
      </c>
      <c r="E60" s="1">
        <v>2.953620246346009E-5</v>
      </c>
      <c r="F60" s="1">
        <v>3.224459387562302E-5</v>
      </c>
      <c r="G60" s="1">
        <v>1.7849327458992214E-4</v>
      </c>
      <c r="H60" s="1">
        <v>0</v>
      </c>
      <c r="I60" s="1">
        <v>1.2702243014746972E-4</v>
      </c>
      <c r="J60" s="1">
        <v>3.6051034975233217E-5</v>
      </c>
      <c r="K60" s="1">
        <v>5.2904385691553179E-5</v>
      </c>
      <c r="L60" s="1">
        <v>1.1783637978114851E-5</v>
      </c>
      <c r="M60" s="1">
        <v>0</v>
      </c>
      <c r="N60" s="1">
        <v>2.9419687113641264E-5</v>
      </c>
      <c r="O60" s="1">
        <v>6.9718451892304722E-4</v>
      </c>
      <c r="P60" s="1">
        <v>4.8875121629047378E-5</v>
      </c>
      <c r="Q60" s="1">
        <v>3.8166171577099997E-4</v>
      </c>
      <c r="R60" s="1">
        <v>8.2508299612394753E-5</v>
      </c>
      <c r="S60" s="1">
        <v>2.4531153118947645E-5</v>
      </c>
      <c r="T60" s="1">
        <v>2.1011806590017331E-5</v>
      </c>
      <c r="U60" s="1">
        <v>1.381382545399085E-5</v>
      </c>
      <c r="V60" s="1">
        <v>1.8924693353732044E-5</v>
      </c>
      <c r="W60" s="1">
        <v>4.4823528453242828E-6</v>
      </c>
      <c r="X60" s="1">
        <v>1.5190753453987386E-5</v>
      </c>
      <c r="Y60" s="1">
        <v>7.6643769016622982E-6</v>
      </c>
      <c r="Z60" s="1">
        <v>8.5546426644909903E-6</v>
      </c>
      <c r="AA60" s="1">
        <v>1.8762304039999033E-5</v>
      </c>
      <c r="AB60" s="1">
        <v>1.8046733946187666E-5</v>
      </c>
      <c r="AC60" s="1">
        <v>1.2196892384184068E-6</v>
      </c>
      <c r="AD60" s="1">
        <v>4.4858329585706722E-6</v>
      </c>
      <c r="AE60" s="1">
        <v>1.8759645264986721E-5</v>
      </c>
      <c r="AF60" s="1">
        <v>2.0422925860470545E-5</v>
      </c>
      <c r="AG60" s="1">
        <v>1.0748811788392004E-4</v>
      </c>
      <c r="AH60" s="1">
        <v>1.451044951050764E-5</v>
      </c>
      <c r="AI60" s="1">
        <v>2.662169750594141E-5</v>
      </c>
      <c r="AJ60" s="1">
        <v>2.204347413255052E-4</v>
      </c>
      <c r="AK60" s="1">
        <v>7.0715376573723067E-5</v>
      </c>
      <c r="AL60" s="1">
        <v>6.0691517471332852E-5</v>
      </c>
      <c r="AM60" s="1">
        <v>1.8948989360136992E-4</v>
      </c>
      <c r="AN60" s="1">
        <v>3.7142281171548261E-5</v>
      </c>
      <c r="AO60" s="1">
        <v>4.9459353030340552E-6</v>
      </c>
      <c r="AP60" s="1">
        <v>6.4589731266864744E-5</v>
      </c>
      <c r="AQ60" s="1">
        <v>2.1697740479787637E-5</v>
      </c>
      <c r="AR60" s="1">
        <v>2.1756874254674761E-5</v>
      </c>
      <c r="AS60" s="1">
        <v>2.1567121938771687E-5</v>
      </c>
      <c r="AT60" s="1">
        <v>4.8169605221957754E-5</v>
      </c>
      <c r="AU60" s="1">
        <v>1.0932053705906701E-4</v>
      </c>
      <c r="AV60" s="1">
        <v>2.5696272031078933E-5</v>
      </c>
      <c r="AW60" s="1">
        <v>7.4024653279975696E-5</v>
      </c>
      <c r="AX60" s="1">
        <v>5.4260356625755781E-5</v>
      </c>
      <c r="AY60" s="1">
        <v>1.3159680613724136E-5</v>
      </c>
      <c r="AZ60" s="1">
        <v>2.5416403508253857E-4</v>
      </c>
      <c r="BA60" s="1">
        <v>5.0866680660906968E-5</v>
      </c>
      <c r="BB60" s="1">
        <v>1.0115474463844819E-4</v>
      </c>
      <c r="BC60" s="1">
        <v>5.4525112796920415E-5</v>
      </c>
      <c r="BD60" s="1">
        <v>3.8444579369775794E-5</v>
      </c>
      <c r="BE60" s="1">
        <v>5.3947217266965754E-5</v>
      </c>
      <c r="BF60" s="1">
        <v>1.3807698108438355E-5</v>
      </c>
      <c r="BG60" s="1">
        <v>1.0023253064053372</v>
      </c>
      <c r="BH60" s="1">
        <v>2.2083288503092644E-5</v>
      </c>
      <c r="BI60" s="1">
        <v>8.2331508394637175E-5</v>
      </c>
      <c r="BJ60" s="1">
        <v>2.4686140211548443E-4</v>
      </c>
      <c r="BK60" s="1">
        <v>1.950104117855244E-4</v>
      </c>
      <c r="BL60" s="1">
        <v>1.7126888848600287E-4</v>
      </c>
      <c r="BM60" s="1">
        <v>1.1378884088852326E-5</v>
      </c>
      <c r="BN60" s="1">
        <v>1.3557388833724515E-5</v>
      </c>
      <c r="BO60" s="1">
        <v>6.7297532887417654E-5</v>
      </c>
      <c r="BP60" s="1">
        <v>5.4691022898910323E-5</v>
      </c>
      <c r="BQ60" s="1">
        <v>4.5012607264267424E-5</v>
      </c>
      <c r="BR60" s="1">
        <v>5.2234576471071902E-5</v>
      </c>
      <c r="BS60" s="1">
        <v>2.5276665299499482E-5</v>
      </c>
      <c r="BT60" s="1">
        <v>1.6367674403879642E-5</v>
      </c>
      <c r="BU60" s="1">
        <v>5.1808131997466339E-6</v>
      </c>
      <c r="BV60" s="1">
        <v>2.273330794701075E-5</v>
      </c>
      <c r="BW60" s="1">
        <v>2.9345742474448274E-5</v>
      </c>
      <c r="BX60" s="1">
        <v>4.0748821165355112E-5</v>
      </c>
      <c r="BY60" s="1">
        <v>4.7219469242231127E-5</v>
      </c>
      <c r="BZ60" s="1">
        <v>3.1995567537796179E-5</v>
      </c>
      <c r="CA60" s="1">
        <v>4.8439666400188512E-5</v>
      </c>
      <c r="CB60" s="1">
        <v>3.6253777308432159E-5</v>
      </c>
      <c r="CC60" s="1">
        <v>5.7208855142514395E-5</v>
      </c>
      <c r="CD60" s="1">
        <v>3.4402238007859637E-5</v>
      </c>
      <c r="CE60" s="1">
        <v>1.0794843000720518E-4</v>
      </c>
      <c r="CF60" s="1">
        <v>1.3406687028362225E-4</v>
      </c>
      <c r="CG60" s="1">
        <v>3.3914093258003304E-4</v>
      </c>
      <c r="CH60" s="1">
        <v>6.472034723603023E-5</v>
      </c>
      <c r="CI60" s="1">
        <v>2.2149750878931582E-4</v>
      </c>
      <c r="CJ60" s="1">
        <v>9.3616809771767401E-5</v>
      </c>
      <c r="CK60" s="1">
        <v>1.3210248756362358E-4</v>
      </c>
      <c r="CL60" s="1">
        <v>3.86524958737464E-4</v>
      </c>
      <c r="CM60" s="1">
        <v>2.954079371735566E-5</v>
      </c>
      <c r="CN60" s="1">
        <v>5.9414242208459266E-5</v>
      </c>
      <c r="CO60" s="1">
        <v>1.9637375413786081E-4</v>
      </c>
      <c r="CP60" s="1">
        <v>1.352789635306773E-4</v>
      </c>
      <c r="CQ60" s="1">
        <v>2.691746882793587E-4</v>
      </c>
      <c r="CR60" s="1">
        <v>3.2043009966687818E-4</v>
      </c>
      <c r="CS60" s="1">
        <v>1.6124309327366523E-4</v>
      </c>
      <c r="CT60" s="1">
        <v>6.6632946019970363E-5</v>
      </c>
      <c r="CU60" s="1">
        <v>2.1817400913370864E-4</v>
      </c>
      <c r="CV60" s="1">
        <v>1.2739285324609047E-4</v>
      </c>
      <c r="CW60" s="1">
        <v>1.1055170664643007E-4</v>
      </c>
      <c r="CX60" s="1">
        <v>2.0448832965063509E-4</v>
      </c>
      <c r="CY60" s="1">
        <v>3.4499136911388925E-4</v>
      </c>
      <c r="CZ60" s="1">
        <v>3.937668450014528E-4</v>
      </c>
      <c r="DA60" s="1">
        <v>6.32559875969295E-3</v>
      </c>
      <c r="DB60" s="1">
        <v>6.211864879351272E-5</v>
      </c>
      <c r="DC60" s="3">
        <v>1.0178725928993138</v>
      </c>
      <c r="DD60" s="3">
        <v>0.79921186404126177</v>
      </c>
    </row>
    <row r="61" spans="1:108" ht="12.75" customHeight="1">
      <c r="A61" s="253">
        <v>392</v>
      </c>
      <c r="B61" s="82" t="s">
        <v>273</v>
      </c>
      <c r="C61" s="1">
        <v>6.8126046481233548E-4</v>
      </c>
      <c r="D61" s="1">
        <v>2.3927752052355106E-3</v>
      </c>
      <c r="E61" s="1">
        <v>2.1568667640280725E-4</v>
      </c>
      <c r="F61" s="1">
        <v>4.5991608834564787E-3</v>
      </c>
      <c r="G61" s="1">
        <v>1.4025957820393888E-4</v>
      </c>
      <c r="H61" s="1">
        <v>0</v>
      </c>
      <c r="I61" s="1">
        <v>1.966166562874539E-4</v>
      </c>
      <c r="J61" s="1">
        <v>3.0168830424552617E-4</v>
      </c>
      <c r="K61" s="1">
        <v>2.0702440023319417E-3</v>
      </c>
      <c r="L61" s="1">
        <v>1.4506744554499736E-3</v>
      </c>
      <c r="M61" s="1">
        <v>0</v>
      </c>
      <c r="N61" s="1">
        <v>3.0218215341318224E-4</v>
      </c>
      <c r="O61" s="1">
        <v>1.3820414942037994E-4</v>
      </c>
      <c r="P61" s="1">
        <v>7.4705325713740464E-3</v>
      </c>
      <c r="Q61" s="1">
        <v>4.2817085037081615E-4</v>
      </c>
      <c r="R61" s="1">
        <v>4.1719918155253936E-2</v>
      </c>
      <c r="S61" s="1">
        <v>2.7250624634501644E-3</v>
      </c>
      <c r="T61" s="1">
        <v>1.1291616955067566E-3</v>
      </c>
      <c r="U61" s="1">
        <v>2.0478672558829993E-2</v>
      </c>
      <c r="V61" s="1">
        <v>1.5502651206903226E-3</v>
      </c>
      <c r="W61" s="1">
        <v>1.8690847490793032E-3</v>
      </c>
      <c r="X61" s="1">
        <v>7.3847843402118681E-4</v>
      </c>
      <c r="Y61" s="1">
        <v>6.4137725986230458E-4</v>
      </c>
      <c r="Z61" s="1">
        <v>4.9842584650870529E-4</v>
      </c>
      <c r="AA61" s="1">
        <v>1.1282421037930087E-4</v>
      </c>
      <c r="AB61" s="1">
        <v>1.8696999611180441E-4</v>
      </c>
      <c r="AC61" s="1">
        <v>5.9258990180699825E-5</v>
      </c>
      <c r="AD61" s="1">
        <v>1.4054596741811056E-2</v>
      </c>
      <c r="AE61" s="1">
        <v>1.3286695843131185E-3</v>
      </c>
      <c r="AF61" s="1">
        <v>2.3388808471619607E-4</v>
      </c>
      <c r="AG61" s="1">
        <v>1.4899594319526288E-4</v>
      </c>
      <c r="AH61" s="1">
        <v>1.0838998693234739E-2</v>
      </c>
      <c r="AI61" s="1">
        <v>7.3407167058834591E-3</v>
      </c>
      <c r="AJ61" s="1">
        <v>1.0026654132804295E-2</v>
      </c>
      <c r="AK61" s="1">
        <v>4.7568536003448564E-3</v>
      </c>
      <c r="AL61" s="1">
        <v>1.1494120322343728E-2</v>
      </c>
      <c r="AM61" s="1">
        <v>7.6868942445078399E-3</v>
      </c>
      <c r="AN61" s="1">
        <v>5.3624904029795674E-3</v>
      </c>
      <c r="AO61" s="1">
        <v>1.294316065342133E-2</v>
      </c>
      <c r="AP61" s="1">
        <v>5.3554655423321039E-3</v>
      </c>
      <c r="AQ61" s="1">
        <v>1.9141059582254948E-3</v>
      </c>
      <c r="AR61" s="1">
        <v>1.8652749933271491E-3</v>
      </c>
      <c r="AS61" s="1">
        <v>6.1185045258488097E-4</v>
      </c>
      <c r="AT61" s="1">
        <v>5.6066858794272289E-4</v>
      </c>
      <c r="AU61" s="1">
        <v>1.6898506061135678E-4</v>
      </c>
      <c r="AV61" s="1">
        <v>3.1006400506967182E-4</v>
      </c>
      <c r="AW61" s="1">
        <v>6.100391994743454E-4</v>
      </c>
      <c r="AX61" s="1">
        <v>5.1333408882597181E-4</v>
      </c>
      <c r="AY61" s="1">
        <v>4.3074465220614732E-4</v>
      </c>
      <c r="AZ61" s="1">
        <v>1.441606933208171E-4</v>
      </c>
      <c r="BA61" s="1">
        <v>4.8119496068316177E-4</v>
      </c>
      <c r="BB61" s="1">
        <v>2.9572385359637134E-4</v>
      </c>
      <c r="BC61" s="1">
        <v>1.2449167466450253E-4</v>
      </c>
      <c r="BD61" s="1">
        <v>5.8404031255465325E-4</v>
      </c>
      <c r="BE61" s="1">
        <v>1.7198061832862806E-3</v>
      </c>
      <c r="BF61" s="1">
        <v>3.4379795689885937E-4</v>
      </c>
      <c r="BG61" s="1">
        <v>2.9949225222594721E-4</v>
      </c>
      <c r="BH61" s="1">
        <v>1.0001984306023612</v>
      </c>
      <c r="BI61" s="1">
        <v>5.9133206159567211E-4</v>
      </c>
      <c r="BJ61" s="1">
        <v>5.3552845049835906E-4</v>
      </c>
      <c r="BK61" s="1">
        <v>1.0844229589553047E-3</v>
      </c>
      <c r="BL61" s="1">
        <v>7.0784736650375492E-4</v>
      </c>
      <c r="BM61" s="1">
        <v>6.1110017605690188E-3</v>
      </c>
      <c r="BN61" s="1">
        <v>3.626755313673396E-3</v>
      </c>
      <c r="BO61" s="1">
        <v>2.3295016561548733E-4</v>
      </c>
      <c r="BP61" s="1">
        <v>3.0384044785446564E-4</v>
      </c>
      <c r="BQ61" s="1">
        <v>9.9318718168966896E-5</v>
      </c>
      <c r="BR61" s="1">
        <v>4.646118732861667E-5</v>
      </c>
      <c r="BS61" s="1">
        <v>7.1073845875284261E-5</v>
      </c>
      <c r="BT61" s="1">
        <v>3.5589942758804455E-5</v>
      </c>
      <c r="BU61" s="1">
        <v>8.4228558839437146E-6</v>
      </c>
      <c r="BV61" s="1">
        <v>2.2698606610164977E-4</v>
      </c>
      <c r="BW61" s="1">
        <v>4.297060500467587E-4</v>
      </c>
      <c r="BX61" s="1">
        <v>3.9754366784830223E-5</v>
      </c>
      <c r="BY61" s="1">
        <v>3.9418828081881346E-5</v>
      </c>
      <c r="BZ61" s="1">
        <v>2.8522414961534764E-5</v>
      </c>
      <c r="CA61" s="1">
        <v>4.41028597060343E-5</v>
      </c>
      <c r="CB61" s="1">
        <v>2.3431313010370382E-4</v>
      </c>
      <c r="CC61" s="1">
        <v>6.7384246037440235E-5</v>
      </c>
      <c r="CD61" s="1">
        <v>5.0146142433308262E-5</v>
      </c>
      <c r="CE61" s="1">
        <v>6.8637836708690031E-5</v>
      </c>
      <c r="CF61" s="1">
        <v>1.0678016598559374E-4</v>
      </c>
      <c r="CG61" s="1">
        <v>7.6769586540791844E-5</v>
      </c>
      <c r="CH61" s="1">
        <v>4.9520736425275883E-5</v>
      </c>
      <c r="CI61" s="1">
        <v>8.0709013244009828E-4</v>
      </c>
      <c r="CJ61" s="1">
        <v>6.9242233812602592E-5</v>
      </c>
      <c r="CK61" s="1">
        <v>1.2952688820173149E-4</v>
      </c>
      <c r="CL61" s="1">
        <v>1.0445177739559261E-4</v>
      </c>
      <c r="CM61" s="1">
        <v>5.3347027439696385E-5</v>
      </c>
      <c r="CN61" s="1">
        <v>9.5117065620989427E-5</v>
      </c>
      <c r="CO61" s="1">
        <v>1.2709132516568563E-4</v>
      </c>
      <c r="CP61" s="1">
        <v>9.1723229616568099E-5</v>
      </c>
      <c r="CQ61" s="1">
        <v>7.5878845001265338E-5</v>
      </c>
      <c r="CR61" s="1">
        <v>2.7991516166627652E-5</v>
      </c>
      <c r="CS61" s="1">
        <v>1.1757203168658756E-4</v>
      </c>
      <c r="CT61" s="1">
        <v>7.4975464347858917E-5</v>
      </c>
      <c r="CU61" s="1">
        <v>6.3179805096872036E-5</v>
      </c>
      <c r="CV61" s="1">
        <v>2.4140695662478107E-4</v>
      </c>
      <c r="CW61" s="1">
        <v>2.3318660687380772E-4</v>
      </c>
      <c r="CX61" s="1">
        <v>1.6267584663824336E-4</v>
      </c>
      <c r="CY61" s="1">
        <v>1.771929373157261E-4</v>
      </c>
      <c r="CZ61" s="1">
        <v>1.4203090731150094E-4</v>
      </c>
      <c r="DA61" s="1">
        <v>1.0145304223836032E-3</v>
      </c>
      <c r="DB61" s="1">
        <v>1.2509076966780972E-4</v>
      </c>
      <c r="DC61" s="3">
        <v>1.2136945548646321</v>
      </c>
      <c r="DD61" s="3">
        <v>0.95296709464112939</v>
      </c>
    </row>
    <row r="62" spans="1:108" ht="12.75" customHeight="1">
      <c r="A62" s="253">
        <v>411</v>
      </c>
      <c r="B62" s="82" t="s">
        <v>274</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c r="W62" s="1">
        <v>0</v>
      </c>
      <c r="X62" s="1">
        <v>0</v>
      </c>
      <c r="Y62" s="1">
        <v>0</v>
      </c>
      <c r="Z62" s="1">
        <v>0</v>
      </c>
      <c r="AA62" s="1">
        <v>0</v>
      </c>
      <c r="AB62" s="1">
        <v>0</v>
      </c>
      <c r="AC62" s="1">
        <v>0</v>
      </c>
      <c r="AD62" s="1">
        <v>0</v>
      </c>
      <c r="AE62" s="1">
        <v>0</v>
      </c>
      <c r="AF62" s="1">
        <v>0</v>
      </c>
      <c r="AG62" s="1">
        <v>0</v>
      </c>
      <c r="AH62" s="1">
        <v>0</v>
      </c>
      <c r="AI62" s="1">
        <v>0</v>
      </c>
      <c r="AJ62" s="1">
        <v>0</v>
      </c>
      <c r="AK62" s="1">
        <v>0</v>
      </c>
      <c r="AL62" s="1">
        <v>0</v>
      </c>
      <c r="AM62" s="1">
        <v>0</v>
      </c>
      <c r="AN62" s="1">
        <v>0</v>
      </c>
      <c r="AO62" s="1">
        <v>0</v>
      </c>
      <c r="AP62" s="1">
        <v>0</v>
      </c>
      <c r="AQ62" s="1">
        <v>0</v>
      </c>
      <c r="AR62" s="1">
        <v>0</v>
      </c>
      <c r="AS62" s="1">
        <v>0</v>
      </c>
      <c r="AT62" s="1">
        <v>0</v>
      </c>
      <c r="AU62" s="1">
        <v>0</v>
      </c>
      <c r="AV62" s="1">
        <v>0</v>
      </c>
      <c r="AW62" s="1">
        <v>0</v>
      </c>
      <c r="AX62" s="1">
        <v>0</v>
      </c>
      <c r="AY62" s="1">
        <v>0</v>
      </c>
      <c r="AZ62" s="1">
        <v>0</v>
      </c>
      <c r="BA62" s="1">
        <v>0</v>
      </c>
      <c r="BB62" s="1">
        <v>0</v>
      </c>
      <c r="BC62" s="1">
        <v>0</v>
      </c>
      <c r="BD62" s="1">
        <v>0</v>
      </c>
      <c r="BE62" s="1">
        <v>0</v>
      </c>
      <c r="BF62" s="1">
        <v>0</v>
      </c>
      <c r="BG62" s="1">
        <v>0</v>
      </c>
      <c r="BH62" s="1">
        <v>0</v>
      </c>
      <c r="BI62" s="1">
        <v>1</v>
      </c>
      <c r="BJ62" s="1">
        <v>0</v>
      </c>
      <c r="BK62" s="1">
        <v>0</v>
      </c>
      <c r="BL62" s="1">
        <v>0</v>
      </c>
      <c r="BM62" s="1">
        <v>0</v>
      </c>
      <c r="BN62" s="1">
        <v>0</v>
      </c>
      <c r="BO62" s="1">
        <v>0</v>
      </c>
      <c r="BP62" s="1">
        <v>0</v>
      </c>
      <c r="BQ62" s="1">
        <v>0</v>
      </c>
      <c r="BR62" s="1">
        <v>0</v>
      </c>
      <c r="BS62" s="1">
        <v>0</v>
      </c>
      <c r="BT62" s="1">
        <v>0</v>
      </c>
      <c r="BU62" s="1">
        <v>0</v>
      </c>
      <c r="BV62" s="1">
        <v>0</v>
      </c>
      <c r="BW62" s="1">
        <v>0</v>
      </c>
      <c r="BX62" s="1">
        <v>0</v>
      </c>
      <c r="BY62" s="1">
        <v>0</v>
      </c>
      <c r="BZ62" s="1">
        <v>0</v>
      </c>
      <c r="CA62" s="1">
        <v>0</v>
      </c>
      <c r="CB62" s="1">
        <v>0</v>
      </c>
      <c r="CC62" s="1">
        <v>0</v>
      </c>
      <c r="CD62" s="1">
        <v>0</v>
      </c>
      <c r="CE62" s="1">
        <v>0</v>
      </c>
      <c r="CF62" s="1">
        <v>0</v>
      </c>
      <c r="CG62" s="1">
        <v>0</v>
      </c>
      <c r="CH62" s="1">
        <v>0</v>
      </c>
      <c r="CI62" s="1">
        <v>0</v>
      </c>
      <c r="CJ62" s="1">
        <v>0</v>
      </c>
      <c r="CK62" s="1">
        <v>0</v>
      </c>
      <c r="CL62" s="1">
        <v>0</v>
      </c>
      <c r="CM62" s="1">
        <v>0</v>
      </c>
      <c r="CN62" s="1">
        <v>0</v>
      </c>
      <c r="CO62" s="1">
        <v>0</v>
      </c>
      <c r="CP62" s="1">
        <v>0</v>
      </c>
      <c r="CQ62" s="1">
        <v>0</v>
      </c>
      <c r="CR62" s="1">
        <v>0</v>
      </c>
      <c r="CS62" s="1">
        <v>0</v>
      </c>
      <c r="CT62" s="1">
        <v>0</v>
      </c>
      <c r="CU62" s="1">
        <v>0</v>
      </c>
      <c r="CV62" s="1">
        <v>0</v>
      </c>
      <c r="CW62" s="1">
        <v>0</v>
      </c>
      <c r="CX62" s="1">
        <v>0</v>
      </c>
      <c r="CY62" s="1">
        <v>0</v>
      </c>
      <c r="CZ62" s="1">
        <v>0</v>
      </c>
      <c r="DA62" s="1">
        <v>0</v>
      </c>
      <c r="DB62" s="1">
        <v>0</v>
      </c>
      <c r="DC62" s="3">
        <v>1</v>
      </c>
      <c r="DD62" s="3">
        <v>0.7851786850501421</v>
      </c>
    </row>
    <row r="63" spans="1:108" ht="12.75" customHeight="1">
      <c r="A63" s="254">
        <v>412</v>
      </c>
      <c r="B63" s="255" t="s">
        <v>275</v>
      </c>
      <c r="C63" s="26">
        <v>3.5180096824240408E-3</v>
      </c>
      <c r="D63" s="26">
        <v>2.0212646174129949E-3</v>
      </c>
      <c r="E63" s="26">
        <v>1.9556208342165807E-3</v>
      </c>
      <c r="F63" s="26">
        <v>1.7494203484412264E-3</v>
      </c>
      <c r="G63" s="26">
        <v>1.5783264804067631E-3</v>
      </c>
      <c r="H63" s="26">
        <v>0</v>
      </c>
      <c r="I63" s="26">
        <v>4.0815685388750191E-3</v>
      </c>
      <c r="J63" s="26">
        <v>1.3241075256393742E-3</v>
      </c>
      <c r="K63" s="26">
        <v>8.9323979595665995E-4</v>
      </c>
      <c r="L63" s="26">
        <v>1.2813705729218089E-3</v>
      </c>
      <c r="M63" s="26">
        <v>0</v>
      </c>
      <c r="N63" s="26">
        <v>2.4503387819786605E-3</v>
      </c>
      <c r="O63" s="26">
        <v>1.7050496302356843E-3</v>
      </c>
      <c r="P63" s="26">
        <v>1.1595657558814271E-3</v>
      </c>
      <c r="Q63" s="26">
        <v>1.9440800962191615E-3</v>
      </c>
      <c r="R63" s="26">
        <v>7.1975477168804772E-3</v>
      </c>
      <c r="S63" s="26">
        <v>2.9650222096381609E-3</v>
      </c>
      <c r="T63" s="26">
        <v>1.776448454130649E-3</v>
      </c>
      <c r="U63" s="26">
        <v>2.735548124105145E-3</v>
      </c>
      <c r="V63" s="26">
        <v>4.5649408061070136E-3</v>
      </c>
      <c r="W63" s="26">
        <v>1.9302495130833412E-3</v>
      </c>
      <c r="X63" s="26">
        <v>2.9982827333970481E-3</v>
      </c>
      <c r="Y63" s="26">
        <v>4.3166943532733839E-3</v>
      </c>
      <c r="Z63" s="26">
        <v>6.4896221097429756E-3</v>
      </c>
      <c r="AA63" s="26">
        <v>1.455795005881015E-3</v>
      </c>
      <c r="AB63" s="26">
        <v>1.727180453376742E-3</v>
      </c>
      <c r="AC63" s="26">
        <v>2.6150544044952677E-4</v>
      </c>
      <c r="AD63" s="26">
        <v>1.2617231298539125E-3</v>
      </c>
      <c r="AE63" s="26">
        <v>3.1550423042601898E-3</v>
      </c>
      <c r="AF63" s="26">
        <v>1.8857614181930667E-3</v>
      </c>
      <c r="AG63" s="26">
        <v>1.2221086966049525E-3</v>
      </c>
      <c r="AH63" s="26">
        <v>5.3436525511639792E-4</v>
      </c>
      <c r="AI63" s="26">
        <v>6.1472185429307996E-3</v>
      </c>
      <c r="AJ63" s="26">
        <v>3.5798087912421732E-3</v>
      </c>
      <c r="AK63" s="26">
        <v>4.5209199491838391E-3</v>
      </c>
      <c r="AL63" s="26">
        <v>4.494353761732268E-3</v>
      </c>
      <c r="AM63" s="26">
        <v>6.0710776423884725E-3</v>
      </c>
      <c r="AN63" s="26">
        <v>3.5268658173786358E-3</v>
      </c>
      <c r="AO63" s="26">
        <v>2.4838083544854281E-3</v>
      </c>
      <c r="AP63" s="26">
        <v>2.3836600060400757E-3</v>
      </c>
      <c r="AQ63" s="26">
        <v>3.8506369330126673E-3</v>
      </c>
      <c r="AR63" s="26">
        <v>3.360357794977337E-3</v>
      </c>
      <c r="AS63" s="26">
        <v>1.8344863390052466E-3</v>
      </c>
      <c r="AT63" s="26">
        <v>1.792694881442121E-3</v>
      </c>
      <c r="AU63" s="26">
        <v>8.3018046911214824E-4</v>
      </c>
      <c r="AV63" s="26">
        <v>1.4159785386314294E-3</v>
      </c>
      <c r="AW63" s="26">
        <v>3.7317761565328999E-3</v>
      </c>
      <c r="AX63" s="26">
        <v>1.9180648492101279E-3</v>
      </c>
      <c r="AY63" s="26">
        <v>1.3821679886705347E-3</v>
      </c>
      <c r="AZ63" s="26">
        <v>1.0390274573642397E-3</v>
      </c>
      <c r="BA63" s="26">
        <v>1.39282487861286E-3</v>
      </c>
      <c r="BB63" s="26">
        <v>5.3278570773283883E-4</v>
      </c>
      <c r="BC63" s="26">
        <v>1.1770481583918458E-3</v>
      </c>
      <c r="BD63" s="26">
        <v>8.1428945377007332E-4</v>
      </c>
      <c r="BE63" s="26">
        <v>1.6015062138086107E-3</v>
      </c>
      <c r="BF63" s="26">
        <v>4.9003175544549916E-4</v>
      </c>
      <c r="BG63" s="26">
        <v>1.9298202624786613E-3</v>
      </c>
      <c r="BH63" s="26">
        <v>1.0457879249307542E-3</v>
      </c>
      <c r="BI63" s="26">
        <v>1.3101649174730341E-3</v>
      </c>
      <c r="BJ63" s="26">
        <v>1.0017588812371905</v>
      </c>
      <c r="BK63" s="26">
        <v>1.2436480483512206E-3</v>
      </c>
      <c r="BL63" s="26">
        <v>1.0106746305421593E-3</v>
      </c>
      <c r="BM63" s="26">
        <v>9.681395586883924E-3</v>
      </c>
      <c r="BN63" s="26">
        <v>1.7203766869387609E-2</v>
      </c>
      <c r="BO63" s="26">
        <v>2.3209984104912609E-2</v>
      </c>
      <c r="BP63" s="26">
        <v>3.103740342260648E-3</v>
      </c>
      <c r="BQ63" s="26">
        <v>2.8897167229545383E-3</v>
      </c>
      <c r="BR63" s="26">
        <v>2.3560756166547438E-3</v>
      </c>
      <c r="BS63" s="26">
        <v>3.3676472265749043E-3</v>
      </c>
      <c r="BT63" s="26">
        <v>8.0433456178425847E-3</v>
      </c>
      <c r="BU63" s="26">
        <v>7.2849701194440415E-3</v>
      </c>
      <c r="BV63" s="26">
        <v>1.1070270490938306E-2</v>
      </c>
      <c r="BW63" s="26">
        <v>9.4672307228242322E-4</v>
      </c>
      <c r="BX63" s="26">
        <v>9.382778580216555E-3</v>
      </c>
      <c r="BY63" s="26">
        <v>2.3396265169774661E-3</v>
      </c>
      <c r="BZ63" s="26">
        <v>7.0746390372993721E-4</v>
      </c>
      <c r="CA63" s="26">
        <v>3.4532899350024544E-3</v>
      </c>
      <c r="CB63" s="26">
        <v>9.1948831454341327E-3</v>
      </c>
      <c r="CC63" s="26">
        <v>7.3764063642351684E-3</v>
      </c>
      <c r="CD63" s="26">
        <v>1.3597444274315391E-3</v>
      </c>
      <c r="CE63" s="26">
        <v>3.8802642827344448E-3</v>
      </c>
      <c r="CF63" s="26">
        <v>1.2332673355315E-2</v>
      </c>
      <c r="CG63" s="26">
        <v>8.478706442718258E-4</v>
      </c>
      <c r="CH63" s="26">
        <v>6.5823227136841446E-3</v>
      </c>
      <c r="CI63" s="26">
        <v>1.9909070572754779E-3</v>
      </c>
      <c r="CJ63" s="26">
        <v>6.3651947491347102E-3</v>
      </c>
      <c r="CK63" s="26">
        <v>4.2508470550242459E-3</v>
      </c>
      <c r="CL63" s="26">
        <v>2.9352683133205965E-3</v>
      </c>
      <c r="CM63" s="26">
        <v>1.8582310038236345E-3</v>
      </c>
      <c r="CN63" s="26">
        <v>1.622673246155131E-3</v>
      </c>
      <c r="CO63" s="26">
        <v>3.276602192972699E-3</v>
      </c>
      <c r="CP63" s="26">
        <v>2.2421558142343753E-3</v>
      </c>
      <c r="CQ63" s="26">
        <v>1.7615640015461217E-3</v>
      </c>
      <c r="CR63" s="26">
        <v>1.5104250692293249E-3</v>
      </c>
      <c r="CS63" s="26">
        <v>2.7925018318245903E-3</v>
      </c>
      <c r="CT63" s="26">
        <v>8.6225813664167028E-4</v>
      </c>
      <c r="CU63" s="26">
        <v>1.3593263550750543E-3</v>
      </c>
      <c r="CV63" s="26">
        <v>2.6712372706689121E-3</v>
      </c>
      <c r="CW63" s="26">
        <v>1.868458882638421E-3</v>
      </c>
      <c r="CX63" s="26">
        <v>2.7129730587945556E-3</v>
      </c>
      <c r="CY63" s="26">
        <v>3.614867405954385E-3</v>
      </c>
      <c r="CZ63" s="26">
        <v>3.1740358546999059E-3</v>
      </c>
      <c r="DA63" s="26">
        <v>6.0637931839755701E-4</v>
      </c>
      <c r="DB63" s="26">
        <v>2.2054301415801334E-3</v>
      </c>
      <c r="DC63" s="6">
        <v>1.337106644244932</v>
      </c>
      <c r="DD63" s="6">
        <v>1.0498676367000439</v>
      </c>
    </row>
    <row r="64" spans="1:108" ht="12.75" customHeight="1">
      <c r="A64" s="253">
        <v>413</v>
      </c>
      <c r="B64" s="82" t="s">
        <v>276</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c r="W64" s="1">
        <v>0</v>
      </c>
      <c r="X64" s="1">
        <v>0</v>
      </c>
      <c r="Y64" s="1">
        <v>0</v>
      </c>
      <c r="Z64" s="1">
        <v>0</v>
      </c>
      <c r="AA64" s="1">
        <v>0</v>
      </c>
      <c r="AB64" s="1">
        <v>0</v>
      </c>
      <c r="AC64" s="1">
        <v>0</v>
      </c>
      <c r="AD64" s="1">
        <v>0</v>
      </c>
      <c r="AE64" s="1">
        <v>0</v>
      </c>
      <c r="AF64" s="1">
        <v>0</v>
      </c>
      <c r="AG64" s="1">
        <v>0</v>
      </c>
      <c r="AH64" s="1">
        <v>0</v>
      </c>
      <c r="AI64" s="1">
        <v>0</v>
      </c>
      <c r="AJ64" s="1">
        <v>0</v>
      </c>
      <c r="AK64" s="1">
        <v>0</v>
      </c>
      <c r="AL64" s="1">
        <v>0</v>
      </c>
      <c r="AM64" s="1">
        <v>0</v>
      </c>
      <c r="AN64" s="1">
        <v>0</v>
      </c>
      <c r="AO64" s="1">
        <v>0</v>
      </c>
      <c r="AP64" s="1">
        <v>0</v>
      </c>
      <c r="AQ64" s="1">
        <v>0</v>
      </c>
      <c r="AR64" s="1">
        <v>0</v>
      </c>
      <c r="AS64" s="1">
        <v>0</v>
      </c>
      <c r="AT64" s="1">
        <v>0</v>
      </c>
      <c r="AU64" s="1">
        <v>0</v>
      </c>
      <c r="AV64" s="1">
        <v>0</v>
      </c>
      <c r="AW64" s="1">
        <v>0</v>
      </c>
      <c r="AX64" s="1">
        <v>0</v>
      </c>
      <c r="AY64" s="1">
        <v>0</v>
      </c>
      <c r="AZ64" s="1">
        <v>0</v>
      </c>
      <c r="BA64" s="1">
        <v>0</v>
      </c>
      <c r="BB64" s="1">
        <v>0</v>
      </c>
      <c r="BC64" s="1">
        <v>0</v>
      </c>
      <c r="BD64" s="1">
        <v>0</v>
      </c>
      <c r="BE64" s="1">
        <v>0</v>
      </c>
      <c r="BF64" s="1">
        <v>0</v>
      </c>
      <c r="BG64" s="1">
        <v>0</v>
      </c>
      <c r="BH64" s="1">
        <v>0</v>
      </c>
      <c r="BI64" s="1">
        <v>0</v>
      </c>
      <c r="BJ64" s="1">
        <v>0</v>
      </c>
      <c r="BK64" s="1">
        <v>1</v>
      </c>
      <c r="BL64" s="1">
        <v>0</v>
      </c>
      <c r="BM64" s="1">
        <v>0</v>
      </c>
      <c r="BN64" s="1">
        <v>0</v>
      </c>
      <c r="BO64" s="1">
        <v>0</v>
      </c>
      <c r="BP64" s="1">
        <v>0</v>
      </c>
      <c r="BQ64" s="1">
        <v>0</v>
      </c>
      <c r="BR64" s="1">
        <v>0</v>
      </c>
      <c r="BS64" s="1">
        <v>0</v>
      </c>
      <c r="BT64" s="1">
        <v>0</v>
      </c>
      <c r="BU64" s="1">
        <v>0</v>
      </c>
      <c r="BV64" s="1">
        <v>0</v>
      </c>
      <c r="BW64" s="1">
        <v>0</v>
      </c>
      <c r="BX64" s="1">
        <v>0</v>
      </c>
      <c r="BY64" s="1">
        <v>0</v>
      </c>
      <c r="BZ64" s="1">
        <v>0</v>
      </c>
      <c r="CA64" s="1">
        <v>0</v>
      </c>
      <c r="CB64" s="1">
        <v>0</v>
      </c>
      <c r="CC64" s="1">
        <v>0</v>
      </c>
      <c r="CD64" s="1">
        <v>0</v>
      </c>
      <c r="CE64" s="1">
        <v>0</v>
      </c>
      <c r="CF64" s="1">
        <v>0</v>
      </c>
      <c r="CG64" s="1">
        <v>0</v>
      </c>
      <c r="CH64" s="1">
        <v>0</v>
      </c>
      <c r="CI64" s="1">
        <v>0</v>
      </c>
      <c r="CJ64" s="1">
        <v>0</v>
      </c>
      <c r="CK64" s="1">
        <v>0</v>
      </c>
      <c r="CL64" s="1">
        <v>0</v>
      </c>
      <c r="CM64" s="1">
        <v>0</v>
      </c>
      <c r="CN64" s="1">
        <v>0</v>
      </c>
      <c r="CO64" s="1">
        <v>0</v>
      </c>
      <c r="CP64" s="1">
        <v>0</v>
      </c>
      <c r="CQ64" s="1">
        <v>0</v>
      </c>
      <c r="CR64" s="1">
        <v>0</v>
      </c>
      <c r="CS64" s="1">
        <v>0</v>
      </c>
      <c r="CT64" s="1">
        <v>0</v>
      </c>
      <c r="CU64" s="1">
        <v>0</v>
      </c>
      <c r="CV64" s="1">
        <v>0</v>
      </c>
      <c r="CW64" s="1">
        <v>0</v>
      </c>
      <c r="CX64" s="1">
        <v>0</v>
      </c>
      <c r="CY64" s="1">
        <v>0</v>
      </c>
      <c r="CZ64" s="1">
        <v>0</v>
      </c>
      <c r="DA64" s="1">
        <v>0</v>
      </c>
      <c r="DB64" s="1">
        <v>0</v>
      </c>
      <c r="DC64" s="3">
        <v>1</v>
      </c>
      <c r="DD64" s="3">
        <v>0.7851786850501421</v>
      </c>
    </row>
    <row r="65" spans="1:108" ht="12.75" customHeight="1">
      <c r="A65" s="253">
        <v>419</v>
      </c>
      <c r="B65" s="82" t="s">
        <v>277</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c r="W65" s="1">
        <v>0</v>
      </c>
      <c r="X65" s="1">
        <v>0</v>
      </c>
      <c r="Y65" s="1">
        <v>0</v>
      </c>
      <c r="Z65" s="1">
        <v>0</v>
      </c>
      <c r="AA65" s="1">
        <v>0</v>
      </c>
      <c r="AB65" s="1">
        <v>0</v>
      </c>
      <c r="AC65" s="1">
        <v>0</v>
      </c>
      <c r="AD65" s="1">
        <v>0</v>
      </c>
      <c r="AE65" s="1">
        <v>0</v>
      </c>
      <c r="AF65" s="1">
        <v>0</v>
      </c>
      <c r="AG65" s="1">
        <v>0</v>
      </c>
      <c r="AH65" s="1">
        <v>0</v>
      </c>
      <c r="AI65" s="1">
        <v>0</v>
      </c>
      <c r="AJ65" s="1">
        <v>0</v>
      </c>
      <c r="AK65" s="1">
        <v>0</v>
      </c>
      <c r="AL65" s="1">
        <v>0</v>
      </c>
      <c r="AM65" s="1">
        <v>0</v>
      </c>
      <c r="AN65" s="1">
        <v>0</v>
      </c>
      <c r="AO65" s="1">
        <v>0</v>
      </c>
      <c r="AP65" s="1">
        <v>0</v>
      </c>
      <c r="AQ65" s="1">
        <v>0</v>
      </c>
      <c r="AR65" s="1">
        <v>0</v>
      </c>
      <c r="AS65" s="1">
        <v>0</v>
      </c>
      <c r="AT65" s="1">
        <v>0</v>
      </c>
      <c r="AU65" s="1">
        <v>0</v>
      </c>
      <c r="AV65" s="1">
        <v>0</v>
      </c>
      <c r="AW65" s="1">
        <v>0</v>
      </c>
      <c r="AX65" s="1">
        <v>0</v>
      </c>
      <c r="AY65" s="1">
        <v>0</v>
      </c>
      <c r="AZ65" s="1">
        <v>0</v>
      </c>
      <c r="BA65" s="1">
        <v>0</v>
      </c>
      <c r="BB65" s="1">
        <v>0</v>
      </c>
      <c r="BC65" s="1">
        <v>0</v>
      </c>
      <c r="BD65" s="1">
        <v>0</v>
      </c>
      <c r="BE65" s="1">
        <v>0</v>
      </c>
      <c r="BF65" s="1">
        <v>0</v>
      </c>
      <c r="BG65" s="1">
        <v>0</v>
      </c>
      <c r="BH65" s="1">
        <v>0</v>
      </c>
      <c r="BI65" s="1">
        <v>0</v>
      </c>
      <c r="BJ65" s="1">
        <v>0</v>
      </c>
      <c r="BK65" s="1">
        <v>0</v>
      </c>
      <c r="BL65" s="1">
        <v>1</v>
      </c>
      <c r="BM65" s="1">
        <v>0</v>
      </c>
      <c r="BN65" s="1">
        <v>0</v>
      </c>
      <c r="BO65" s="1">
        <v>0</v>
      </c>
      <c r="BP65" s="1">
        <v>0</v>
      </c>
      <c r="BQ65" s="1">
        <v>0</v>
      </c>
      <c r="BR65" s="1">
        <v>0</v>
      </c>
      <c r="BS65" s="1">
        <v>0</v>
      </c>
      <c r="BT65" s="1">
        <v>0</v>
      </c>
      <c r="BU65" s="1">
        <v>0</v>
      </c>
      <c r="BV65" s="1">
        <v>0</v>
      </c>
      <c r="BW65" s="1">
        <v>0</v>
      </c>
      <c r="BX65" s="1">
        <v>0</v>
      </c>
      <c r="BY65" s="1">
        <v>0</v>
      </c>
      <c r="BZ65" s="1">
        <v>0</v>
      </c>
      <c r="CA65" s="1">
        <v>0</v>
      </c>
      <c r="CB65" s="1">
        <v>0</v>
      </c>
      <c r="CC65" s="1">
        <v>0</v>
      </c>
      <c r="CD65" s="1">
        <v>0</v>
      </c>
      <c r="CE65" s="1">
        <v>0</v>
      </c>
      <c r="CF65" s="1">
        <v>0</v>
      </c>
      <c r="CG65" s="1">
        <v>0</v>
      </c>
      <c r="CH65" s="1">
        <v>0</v>
      </c>
      <c r="CI65" s="1">
        <v>0</v>
      </c>
      <c r="CJ65" s="1">
        <v>0</v>
      </c>
      <c r="CK65" s="1">
        <v>0</v>
      </c>
      <c r="CL65" s="1">
        <v>0</v>
      </c>
      <c r="CM65" s="1">
        <v>0</v>
      </c>
      <c r="CN65" s="1">
        <v>0</v>
      </c>
      <c r="CO65" s="1">
        <v>0</v>
      </c>
      <c r="CP65" s="1">
        <v>0</v>
      </c>
      <c r="CQ65" s="1">
        <v>0</v>
      </c>
      <c r="CR65" s="1">
        <v>0</v>
      </c>
      <c r="CS65" s="1">
        <v>0</v>
      </c>
      <c r="CT65" s="1">
        <v>0</v>
      </c>
      <c r="CU65" s="1">
        <v>0</v>
      </c>
      <c r="CV65" s="1">
        <v>0</v>
      </c>
      <c r="CW65" s="1">
        <v>0</v>
      </c>
      <c r="CX65" s="1">
        <v>0</v>
      </c>
      <c r="CY65" s="1">
        <v>0</v>
      </c>
      <c r="CZ65" s="1">
        <v>0</v>
      </c>
      <c r="DA65" s="1">
        <v>0</v>
      </c>
      <c r="DB65" s="1">
        <v>0</v>
      </c>
      <c r="DC65" s="3">
        <v>1</v>
      </c>
      <c r="DD65" s="3">
        <v>0.7851786850501421</v>
      </c>
    </row>
    <row r="66" spans="1:108" ht="12.75" customHeight="1">
      <c r="A66" s="253">
        <v>461</v>
      </c>
      <c r="B66" s="82" t="s">
        <v>278</v>
      </c>
      <c r="C66" s="1">
        <v>7.6688880141993158E-3</v>
      </c>
      <c r="D66" s="1">
        <v>1.067925157917606E-2</v>
      </c>
      <c r="E66" s="1">
        <v>2.4177205099552422E-2</v>
      </c>
      <c r="F66" s="1">
        <v>6.2572578192122454E-3</v>
      </c>
      <c r="G66" s="1">
        <v>7.3759366671645532E-3</v>
      </c>
      <c r="H66" s="1">
        <v>0</v>
      </c>
      <c r="I66" s="1">
        <v>3.0456646215494616E-2</v>
      </c>
      <c r="J66" s="1">
        <v>1.0706591334858261E-2</v>
      </c>
      <c r="K66" s="1">
        <v>5.9852961731153903E-3</v>
      </c>
      <c r="L66" s="1">
        <v>8.7244780591881899E-3</v>
      </c>
      <c r="M66" s="1">
        <v>0</v>
      </c>
      <c r="N66" s="1">
        <v>2.789051942030776E-2</v>
      </c>
      <c r="O66" s="1">
        <v>1.3243041021793026E-2</v>
      </c>
      <c r="P66" s="1">
        <v>1.0644053425788585E-2</v>
      </c>
      <c r="Q66" s="1">
        <v>1.0041950030594214E-2</v>
      </c>
      <c r="R66" s="1">
        <v>9.6225550397831289E-2</v>
      </c>
      <c r="S66" s="1">
        <v>1.3795263578290785E-2</v>
      </c>
      <c r="T66" s="1">
        <v>1.8694628952817521E-2</v>
      </c>
      <c r="U66" s="1">
        <v>3.5907799049720336E-2</v>
      </c>
      <c r="V66" s="1">
        <v>0.14146519350107703</v>
      </c>
      <c r="W66" s="1">
        <v>8.451014837350888E-3</v>
      </c>
      <c r="X66" s="1">
        <v>2.5319369029851716E-2</v>
      </c>
      <c r="Y66" s="1">
        <v>1.7925751123234621E-2</v>
      </c>
      <c r="Z66" s="1">
        <v>4.9315464115869879E-2</v>
      </c>
      <c r="AA66" s="1">
        <v>8.1010134407070791E-3</v>
      </c>
      <c r="AB66" s="1">
        <v>2.0164934909641823E-2</v>
      </c>
      <c r="AC66" s="1">
        <v>5.064311070914102E-3</v>
      </c>
      <c r="AD66" s="1">
        <v>6.7689000105741158E-3</v>
      </c>
      <c r="AE66" s="1">
        <v>2.1063465957448301E-2</v>
      </c>
      <c r="AF66" s="1">
        <v>1.6876821718862792E-2</v>
      </c>
      <c r="AG66" s="1">
        <v>7.2461408930020394E-3</v>
      </c>
      <c r="AH66" s="1">
        <v>1.2505821174675715E-2</v>
      </c>
      <c r="AI66" s="1">
        <v>7.9941963640956501E-2</v>
      </c>
      <c r="AJ66" s="1">
        <v>2.4695057726824305E-2</v>
      </c>
      <c r="AK66" s="1">
        <v>2.87899975984772E-2</v>
      </c>
      <c r="AL66" s="1">
        <v>2.581787726822872E-2</v>
      </c>
      <c r="AM66" s="1">
        <v>8.4763872976346716E-2</v>
      </c>
      <c r="AN66" s="1">
        <v>2.060723240733869E-2</v>
      </c>
      <c r="AO66" s="1">
        <v>2.4312436560009486E-2</v>
      </c>
      <c r="AP66" s="1">
        <v>1.9468351754053936E-2</v>
      </c>
      <c r="AQ66" s="1">
        <v>1.3348785279502505E-2</v>
      </c>
      <c r="AR66" s="1">
        <v>1.8944367456715381E-2</v>
      </c>
      <c r="AS66" s="1">
        <v>9.0093283554173315E-3</v>
      </c>
      <c r="AT66" s="1">
        <v>8.9337019298163355E-3</v>
      </c>
      <c r="AU66" s="1">
        <v>1.1631769197706724E-2</v>
      </c>
      <c r="AV66" s="1">
        <v>2.3381674969436057E-2</v>
      </c>
      <c r="AW66" s="1">
        <v>2.1078180381917149E-2</v>
      </c>
      <c r="AX66" s="1">
        <v>6.5343425539856293E-3</v>
      </c>
      <c r="AY66" s="1">
        <v>6.722960555572248E-3</v>
      </c>
      <c r="AZ66" s="1">
        <v>5.812445892649171E-3</v>
      </c>
      <c r="BA66" s="1">
        <v>1.0407352313474023E-2</v>
      </c>
      <c r="BB66" s="1">
        <v>6.2354409364849522E-3</v>
      </c>
      <c r="BC66" s="1">
        <v>6.2979540287725318E-3</v>
      </c>
      <c r="BD66" s="1">
        <v>7.1257756698102628E-3</v>
      </c>
      <c r="BE66" s="1">
        <v>1.6832221128188496E-2</v>
      </c>
      <c r="BF66" s="1">
        <v>6.0008737917408225E-3</v>
      </c>
      <c r="BG66" s="1">
        <v>7.0190284824986088E-3</v>
      </c>
      <c r="BH66" s="1">
        <v>1.9709853805433122E-2</v>
      </c>
      <c r="BI66" s="1">
        <v>5.8547823847401341E-3</v>
      </c>
      <c r="BJ66" s="1">
        <v>5.6930938501527743E-3</v>
      </c>
      <c r="BK66" s="1">
        <v>6.4901813542133716E-3</v>
      </c>
      <c r="BL66" s="1">
        <v>6.542595629507624E-3</v>
      </c>
      <c r="BM66" s="1">
        <v>1.0603181335787939</v>
      </c>
      <c r="BN66" s="1">
        <v>1.6042720523092725E-2</v>
      </c>
      <c r="BO66" s="1">
        <v>3.2318710901338969E-2</v>
      </c>
      <c r="BP66" s="1">
        <v>4.7821405395920724E-2</v>
      </c>
      <c r="BQ66" s="1">
        <v>1.4068099410215831E-2</v>
      </c>
      <c r="BR66" s="1">
        <v>4.0965432122364613E-3</v>
      </c>
      <c r="BS66" s="1">
        <v>1.0349972497297147E-2</v>
      </c>
      <c r="BT66" s="1">
        <v>4.6085803579125322E-3</v>
      </c>
      <c r="BU66" s="1">
        <v>3.731125267138045E-4</v>
      </c>
      <c r="BV66" s="1">
        <v>3.7196652030273267E-2</v>
      </c>
      <c r="BW66" s="1">
        <v>3.4965433363041225E-3</v>
      </c>
      <c r="BX66" s="1">
        <v>3.6952631352473475E-3</v>
      </c>
      <c r="BY66" s="1">
        <v>1.9860181538052905E-3</v>
      </c>
      <c r="BZ66" s="1">
        <v>3.0382315073121291E-3</v>
      </c>
      <c r="CA66" s="1">
        <v>3.2322851009055232E-3</v>
      </c>
      <c r="CB66" s="1">
        <v>3.2662078688730875E-2</v>
      </c>
      <c r="CC66" s="1">
        <v>6.4053217334807825E-3</v>
      </c>
      <c r="CD66" s="1">
        <v>4.3105985719283082E-3</v>
      </c>
      <c r="CE66" s="1">
        <v>8.3331621276031172E-3</v>
      </c>
      <c r="CF66" s="1">
        <v>5.5954832831180273E-3</v>
      </c>
      <c r="CG66" s="1">
        <v>2.6371802187936345E-3</v>
      </c>
      <c r="CH66" s="1">
        <v>4.2319059252101787E-3</v>
      </c>
      <c r="CI66" s="1">
        <v>6.2637626832958955E-3</v>
      </c>
      <c r="CJ66" s="1">
        <v>7.9223063827356614E-3</v>
      </c>
      <c r="CK66" s="1">
        <v>1.6365272190500338E-2</v>
      </c>
      <c r="CL66" s="1">
        <v>7.3085005212311701E-3</v>
      </c>
      <c r="CM66" s="1">
        <v>6.1970865570858064E-3</v>
      </c>
      <c r="CN66" s="1">
        <v>9.3420488939389233E-3</v>
      </c>
      <c r="CO66" s="1">
        <v>1.391491866134713E-2</v>
      </c>
      <c r="CP66" s="1">
        <v>9.1018892089269852E-3</v>
      </c>
      <c r="CQ66" s="1">
        <v>3.4504235038724223E-3</v>
      </c>
      <c r="CR66" s="1">
        <v>3.0878310432024512E-3</v>
      </c>
      <c r="CS66" s="1">
        <v>5.4179172319032791E-3</v>
      </c>
      <c r="CT66" s="1">
        <v>3.8189572719512692E-3</v>
      </c>
      <c r="CU66" s="1">
        <v>3.9166394435691749E-3</v>
      </c>
      <c r="CV66" s="1">
        <v>2.8902379600145117E-2</v>
      </c>
      <c r="CW66" s="1">
        <v>1.5385045700036392E-2</v>
      </c>
      <c r="CX66" s="1">
        <v>2.1933794403386293E-2</v>
      </c>
      <c r="CY66" s="1">
        <v>2.5344765502699318E-2</v>
      </c>
      <c r="CZ66" s="1">
        <v>1.7392368203613638E-2</v>
      </c>
      <c r="DA66" s="1">
        <v>4.3679440563439568E-3</v>
      </c>
      <c r="DB66" s="1">
        <v>6.733590855489381E-3</v>
      </c>
      <c r="DC66" s="3">
        <v>2.7397315026337954</v>
      </c>
      <c r="DD66" s="3">
        <v>2.1511787786284535</v>
      </c>
    </row>
    <row r="67" spans="1:108" ht="12.75" customHeight="1">
      <c r="A67" s="253">
        <v>462</v>
      </c>
      <c r="B67" s="82" t="s">
        <v>279</v>
      </c>
      <c r="C67" s="1">
        <v>2.9889857443383597E-4</v>
      </c>
      <c r="D67" s="1">
        <v>2.7043219626594921E-4</v>
      </c>
      <c r="E67" s="1">
        <v>7.0041129861974142E-4</v>
      </c>
      <c r="F67" s="1">
        <v>3.2297907890812351E-4</v>
      </c>
      <c r="G67" s="1">
        <v>1.8985324758154991E-4</v>
      </c>
      <c r="H67" s="1">
        <v>0</v>
      </c>
      <c r="I67" s="1">
        <v>2.1751006380836622E-4</v>
      </c>
      <c r="J67" s="1">
        <v>8.4181377984094265E-4</v>
      </c>
      <c r="K67" s="1">
        <v>1.2653731551329987E-3</v>
      </c>
      <c r="L67" s="1">
        <v>7.2380953477116762E-4</v>
      </c>
      <c r="M67" s="1">
        <v>0</v>
      </c>
      <c r="N67" s="1">
        <v>2.2044254120418614E-3</v>
      </c>
      <c r="O67" s="1">
        <v>7.5343761457943143E-4</v>
      </c>
      <c r="P67" s="1">
        <v>2.3633938649777252E-4</v>
      </c>
      <c r="Q67" s="1">
        <v>3.9359252796331701E-4</v>
      </c>
      <c r="R67" s="1">
        <v>1.0287465688680554E-3</v>
      </c>
      <c r="S67" s="1">
        <v>5.1146346157509507E-4</v>
      </c>
      <c r="T67" s="1">
        <v>5.4999765440885175E-4</v>
      </c>
      <c r="U67" s="1">
        <v>7.3787201085267961E-3</v>
      </c>
      <c r="V67" s="1">
        <v>2.0128759068372983E-3</v>
      </c>
      <c r="W67" s="1">
        <v>9.9053197563753296E-5</v>
      </c>
      <c r="X67" s="1">
        <v>7.1527093757759591E-4</v>
      </c>
      <c r="Y67" s="1">
        <v>4.7910751164054557E-4</v>
      </c>
      <c r="Z67" s="1">
        <v>1.7584798328244928E-4</v>
      </c>
      <c r="AA67" s="1">
        <v>1.7585677253542026E-3</v>
      </c>
      <c r="AB67" s="1">
        <v>1.1682877998346569E-3</v>
      </c>
      <c r="AC67" s="1">
        <v>2.2969372600050663E-5</v>
      </c>
      <c r="AD67" s="1">
        <v>4.7677990084616018E-4</v>
      </c>
      <c r="AE67" s="1">
        <v>2.8329225615750585E-3</v>
      </c>
      <c r="AF67" s="1">
        <v>1.845950603429554E-3</v>
      </c>
      <c r="AG67" s="1">
        <v>2.0312447632601634E-4</v>
      </c>
      <c r="AH67" s="1">
        <v>1.8356281982056255E-4</v>
      </c>
      <c r="AI67" s="1">
        <v>3.3911190430723279E-4</v>
      </c>
      <c r="AJ67" s="1">
        <v>9.1197865298282277E-3</v>
      </c>
      <c r="AK67" s="1">
        <v>1.8683300006054541E-3</v>
      </c>
      <c r="AL67" s="1">
        <v>2.0223327613113108E-3</v>
      </c>
      <c r="AM67" s="1">
        <v>9.3668571874009308E-3</v>
      </c>
      <c r="AN67" s="1">
        <v>1.0310045384049735E-3</v>
      </c>
      <c r="AO67" s="1">
        <v>2.2011773585123019E-4</v>
      </c>
      <c r="AP67" s="1">
        <v>1.4905111088900954E-3</v>
      </c>
      <c r="AQ67" s="1">
        <v>1.5511586950270266E-3</v>
      </c>
      <c r="AR67" s="1">
        <v>2.7850392534471526E-3</v>
      </c>
      <c r="AS67" s="1">
        <v>9.5582748389113422E-4</v>
      </c>
      <c r="AT67" s="1">
        <v>6.9085294692148485E-4</v>
      </c>
      <c r="AU67" s="1">
        <v>7.3043363057283565E-4</v>
      </c>
      <c r="AV67" s="1">
        <v>1.6327292337151406E-3</v>
      </c>
      <c r="AW67" s="1">
        <v>1.0782188113008383E-3</v>
      </c>
      <c r="AX67" s="1">
        <v>6.6365394191807787E-4</v>
      </c>
      <c r="AY67" s="1">
        <v>2.2897556670652467E-4</v>
      </c>
      <c r="AZ67" s="1">
        <v>3.2094161625416547E-4</v>
      </c>
      <c r="BA67" s="1">
        <v>8.0604065779647295E-4</v>
      </c>
      <c r="BB67" s="1">
        <v>2.9776513316722222E-4</v>
      </c>
      <c r="BC67" s="1">
        <v>4.9050978341368915E-4</v>
      </c>
      <c r="BD67" s="1">
        <v>1.9399575012451569E-3</v>
      </c>
      <c r="BE67" s="1">
        <v>8.5707773999061537E-4</v>
      </c>
      <c r="BF67" s="1">
        <v>3.1523155660349738E-3</v>
      </c>
      <c r="BG67" s="1">
        <v>5.9199840427236043E-4</v>
      </c>
      <c r="BH67" s="1">
        <v>1.6446098452195168E-3</v>
      </c>
      <c r="BI67" s="1">
        <v>7.0144474686578576E-4</v>
      </c>
      <c r="BJ67" s="1">
        <v>7.7734615809220604E-4</v>
      </c>
      <c r="BK67" s="1">
        <v>4.9804109378186504E-4</v>
      </c>
      <c r="BL67" s="1">
        <v>4.6440904741777169E-4</v>
      </c>
      <c r="BM67" s="1">
        <v>7.6792139652000083E-4</v>
      </c>
      <c r="BN67" s="1">
        <v>1.0079366110164281</v>
      </c>
      <c r="BO67" s="1">
        <v>1.0261818928542789E-3</v>
      </c>
      <c r="BP67" s="1">
        <v>1.9070417864419035E-3</v>
      </c>
      <c r="BQ67" s="1">
        <v>2.2821813305576753E-3</v>
      </c>
      <c r="BR67" s="1">
        <v>5.5061637107505456E-4</v>
      </c>
      <c r="BS67" s="1">
        <v>1.0752965067576325E-3</v>
      </c>
      <c r="BT67" s="1">
        <v>2.3015728668411673E-4</v>
      </c>
      <c r="BU67" s="1">
        <v>4.7417932975535157E-5</v>
      </c>
      <c r="BV67" s="1">
        <v>3.9295124979652542E-4</v>
      </c>
      <c r="BW67" s="1">
        <v>3.7876254332776558E-4</v>
      </c>
      <c r="BX67" s="1">
        <v>4.5579104859229776E-4</v>
      </c>
      <c r="BY67" s="1">
        <v>4.5156328878080904E-4</v>
      </c>
      <c r="BZ67" s="1">
        <v>3.3640436873633872E-4</v>
      </c>
      <c r="CA67" s="1">
        <v>3.0456088777495538E-4</v>
      </c>
      <c r="CB67" s="1">
        <v>2.693174957120223E-4</v>
      </c>
      <c r="CC67" s="1">
        <v>5.5419629955567363E-4</v>
      </c>
      <c r="CD67" s="1">
        <v>4.821904397909341E-4</v>
      </c>
      <c r="CE67" s="1">
        <v>6.327186048607124E-4</v>
      </c>
      <c r="CF67" s="1">
        <v>6.1242940094269284E-4</v>
      </c>
      <c r="CG67" s="1">
        <v>2.5022864516672524E-4</v>
      </c>
      <c r="CH67" s="1">
        <v>2.373415781478351E-4</v>
      </c>
      <c r="CI67" s="1">
        <v>4.8025121811697403E-4</v>
      </c>
      <c r="CJ67" s="1">
        <v>1.3977024005196285E-3</v>
      </c>
      <c r="CK67" s="1">
        <v>2.3650234293262841E-3</v>
      </c>
      <c r="CL67" s="1">
        <v>2.013885927606551E-3</v>
      </c>
      <c r="CM67" s="1">
        <v>1.1029261852399104E-3</v>
      </c>
      <c r="CN67" s="1">
        <v>1.5902964186330043E-3</v>
      </c>
      <c r="CO67" s="1">
        <v>3.3890082713423598E-3</v>
      </c>
      <c r="CP67" s="1">
        <v>2.7967465080260137E-3</v>
      </c>
      <c r="CQ67" s="1">
        <v>9.0017167329557073E-4</v>
      </c>
      <c r="CR67" s="1">
        <v>2.1909930163599247E-4</v>
      </c>
      <c r="CS67" s="1">
        <v>3.6458842492059914E-4</v>
      </c>
      <c r="CT67" s="1">
        <v>1.4546190317161422E-3</v>
      </c>
      <c r="CU67" s="1">
        <v>8.781558849071979E-4</v>
      </c>
      <c r="CV67" s="1">
        <v>8.9375195292004314E-3</v>
      </c>
      <c r="CW67" s="1">
        <v>8.4199573405841933E-3</v>
      </c>
      <c r="CX67" s="1">
        <v>4.8985964070091719E-3</v>
      </c>
      <c r="CY67" s="1">
        <v>9.8501643296852498E-4</v>
      </c>
      <c r="CZ67" s="1">
        <v>3.7159888575493665E-3</v>
      </c>
      <c r="DA67" s="1">
        <v>3.0133444699365921E-4</v>
      </c>
      <c r="DB67" s="1">
        <v>5.7604323923678429E-4</v>
      </c>
      <c r="DC67" s="3">
        <v>1.1461483353844708</v>
      </c>
      <c r="DD67" s="3">
        <v>0.89993124284958803</v>
      </c>
    </row>
    <row r="68" spans="1:108" ht="12.75" customHeight="1">
      <c r="A68" s="254">
        <v>471</v>
      </c>
      <c r="B68" s="255" t="s">
        <v>204</v>
      </c>
      <c r="C68" s="26">
        <v>9.3411569208952448E-4</v>
      </c>
      <c r="D68" s="26">
        <v>1.9823666230028058E-3</v>
      </c>
      <c r="E68" s="26">
        <v>2.1474306655297325E-3</v>
      </c>
      <c r="F68" s="26">
        <v>7.9131473977574673E-4</v>
      </c>
      <c r="G68" s="26">
        <v>8.0369132984653446E-4</v>
      </c>
      <c r="H68" s="26">
        <v>0</v>
      </c>
      <c r="I68" s="26">
        <v>4.9660730068904228E-3</v>
      </c>
      <c r="J68" s="26">
        <v>2.3115356812473276E-3</v>
      </c>
      <c r="K68" s="26">
        <v>2.791481840078709E-3</v>
      </c>
      <c r="L68" s="26">
        <v>6.6912031186222738E-4</v>
      </c>
      <c r="M68" s="26">
        <v>0</v>
      </c>
      <c r="N68" s="26">
        <v>8.0971469046089918E-4</v>
      </c>
      <c r="O68" s="26">
        <v>1.2827028165745872E-3</v>
      </c>
      <c r="P68" s="26">
        <v>9.7276286949545942E-4</v>
      </c>
      <c r="Q68" s="26">
        <v>7.5917937253709049E-4</v>
      </c>
      <c r="R68" s="26">
        <v>8.0399269939292507E-3</v>
      </c>
      <c r="S68" s="26">
        <v>1.4504124366172321E-3</v>
      </c>
      <c r="T68" s="26">
        <v>9.7502780382434362E-4</v>
      </c>
      <c r="U68" s="26">
        <v>3.0395492160518816E-3</v>
      </c>
      <c r="V68" s="26">
        <v>2.7040979249300127E-3</v>
      </c>
      <c r="W68" s="26">
        <v>8.0579436768018521E-4</v>
      </c>
      <c r="X68" s="26">
        <v>2.7822085403166681E-3</v>
      </c>
      <c r="Y68" s="26">
        <v>1.8295623116514909E-3</v>
      </c>
      <c r="Z68" s="26">
        <v>4.340523942456806E-3</v>
      </c>
      <c r="AA68" s="26">
        <v>3.32484241770521E-3</v>
      </c>
      <c r="AB68" s="26">
        <v>2.5584682523915716E-3</v>
      </c>
      <c r="AC68" s="26">
        <v>2.7598003971909639E-4</v>
      </c>
      <c r="AD68" s="26">
        <v>1.9905034123266561E-3</v>
      </c>
      <c r="AE68" s="26">
        <v>1.1851785100603115E-3</v>
      </c>
      <c r="AF68" s="26">
        <v>8.6418880183776914E-4</v>
      </c>
      <c r="AG68" s="26">
        <v>4.4004966614012828E-4</v>
      </c>
      <c r="AH68" s="26">
        <v>5.5238179410344848E-4</v>
      </c>
      <c r="AI68" s="26">
        <v>1.5990408826424196E-3</v>
      </c>
      <c r="AJ68" s="26">
        <v>1.2023628866909628E-3</v>
      </c>
      <c r="AK68" s="26">
        <v>9.4588729450456718E-4</v>
      </c>
      <c r="AL68" s="26">
        <v>1.204821389048211E-3</v>
      </c>
      <c r="AM68" s="26">
        <v>1.2539830360105777E-3</v>
      </c>
      <c r="AN68" s="26">
        <v>7.5425099955733256E-4</v>
      </c>
      <c r="AO68" s="26">
        <v>7.9532529928853183E-4</v>
      </c>
      <c r="AP68" s="26">
        <v>5.6700767659740865E-4</v>
      </c>
      <c r="AQ68" s="26">
        <v>1.1309558224566964E-3</v>
      </c>
      <c r="AR68" s="26">
        <v>1.0395382773618633E-3</v>
      </c>
      <c r="AS68" s="26">
        <v>9.2848112222794032E-4</v>
      </c>
      <c r="AT68" s="26">
        <v>7.7150386223463437E-4</v>
      </c>
      <c r="AU68" s="26">
        <v>7.2871290589216365E-4</v>
      </c>
      <c r="AV68" s="26">
        <v>1.3053693854622552E-3</v>
      </c>
      <c r="AW68" s="26">
        <v>1.5073027017599514E-3</v>
      </c>
      <c r="AX68" s="26">
        <v>6.0472069146713474E-4</v>
      </c>
      <c r="AY68" s="26">
        <v>9.1186900321313044E-4</v>
      </c>
      <c r="AZ68" s="26">
        <v>7.0795255345970176E-4</v>
      </c>
      <c r="BA68" s="26">
        <v>1.4437215283020163E-3</v>
      </c>
      <c r="BB68" s="26">
        <v>3.2772192282764752E-4</v>
      </c>
      <c r="BC68" s="26">
        <v>5.1451429342734588E-4</v>
      </c>
      <c r="BD68" s="26">
        <v>5.1670824727369539E-4</v>
      </c>
      <c r="BE68" s="26">
        <v>1.0865299292321688E-3</v>
      </c>
      <c r="BF68" s="26">
        <v>3.6837861226440144E-4</v>
      </c>
      <c r="BG68" s="26">
        <v>1.1201055940453202E-3</v>
      </c>
      <c r="BH68" s="26">
        <v>2.8714589361730435E-3</v>
      </c>
      <c r="BI68" s="26">
        <v>1.218373702316341E-3</v>
      </c>
      <c r="BJ68" s="26">
        <v>1.9346689015814166E-3</v>
      </c>
      <c r="BK68" s="26">
        <v>1.1610622429545474E-3</v>
      </c>
      <c r="BL68" s="26">
        <v>1.161157935671997E-3</v>
      </c>
      <c r="BM68" s="26">
        <v>6.7585890966597741E-4</v>
      </c>
      <c r="BN68" s="26">
        <v>3.9267852042009976E-3</v>
      </c>
      <c r="BO68" s="26">
        <v>1.0032066731670308</v>
      </c>
      <c r="BP68" s="26">
        <v>9.5376414733999576E-3</v>
      </c>
      <c r="BQ68" s="26">
        <v>3.0387439242953729E-3</v>
      </c>
      <c r="BR68" s="26">
        <v>1.6129860279924509E-3</v>
      </c>
      <c r="BS68" s="26">
        <v>2.207373902973802E-3</v>
      </c>
      <c r="BT68" s="26">
        <v>6.0197052847872081E-4</v>
      </c>
      <c r="BU68" s="26">
        <v>1.3209704386397969E-4</v>
      </c>
      <c r="BV68" s="26">
        <v>7.0755867259262193E-3</v>
      </c>
      <c r="BW68" s="26">
        <v>1.2866838856450866E-3</v>
      </c>
      <c r="BX68" s="26">
        <v>1.0573119484964989E-2</v>
      </c>
      <c r="BY68" s="26">
        <v>1.1383729967879876E-3</v>
      </c>
      <c r="BZ68" s="26">
        <v>5.5639295777660939E-4</v>
      </c>
      <c r="CA68" s="26">
        <v>1.4686790747700559E-3</v>
      </c>
      <c r="CB68" s="26">
        <v>2.1114128645463646E-3</v>
      </c>
      <c r="CC68" s="26">
        <v>3.2668852154870507E-3</v>
      </c>
      <c r="CD68" s="26">
        <v>8.7047113513599316E-4</v>
      </c>
      <c r="CE68" s="26">
        <v>6.38747344229174E-3</v>
      </c>
      <c r="CF68" s="26">
        <v>1.5019638570606317E-3</v>
      </c>
      <c r="CG68" s="26">
        <v>6.0594879637443648E-4</v>
      </c>
      <c r="CH68" s="26">
        <v>7.2232102291036149E-4</v>
      </c>
      <c r="CI68" s="26">
        <v>1.5032669828034266E-3</v>
      </c>
      <c r="CJ68" s="26">
        <v>4.4889637386321219E-3</v>
      </c>
      <c r="CK68" s="26">
        <v>8.9074274952174858E-3</v>
      </c>
      <c r="CL68" s="26">
        <v>1.2009360034378457E-2</v>
      </c>
      <c r="CM68" s="26">
        <v>4.7858589320478239E-3</v>
      </c>
      <c r="CN68" s="26">
        <v>4.1740278211739182E-3</v>
      </c>
      <c r="CO68" s="26">
        <v>6.4966921324178025E-3</v>
      </c>
      <c r="CP68" s="26">
        <v>7.6398380393395944E-3</v>
      </c>
      <c r="CQ68" s="26">
        <v>2.6677709487638521E-3</v>
      </c>
      <c r="CR68" s="26">
        <v>6.9290815705271599E-4</v>
      </c>
      <c r="CS68" s="26">
        <v>8.2999579341664275E-4</v>
      </c>
      <c r="CT68" s="26">
        <v>1.1240023270156928E-3</v>
      </c>
      <c r="CU68" s="26">
        <v>1.1764765110914681E-3</v>
      </c>
      <c r="CV68" s="26">
        <v>1.2733605958686797E-2</v>
      </c>
      <c r="CW68" s="26">
        <v>9.8824092793951095E-3</v>
      </c>
      <c r="CX68" s="26">
        <v>1.680656388465112E-2</v>
      </c>
      <c r="CY68" s="26">
        <v>6.3900302093144075E-3</v>
      </c>
      <c r="CZ68" s="26">
        <v>5.7599723558869947E-3</v>
      </c>
      <c r="DA68" s="26">
        <v>5.5852686584130745E-4</v>
      </c>
      <c r="DB68" s="26">
        <v>3.2085646432913838E-3</v>
      </c>
      <c r="DC68" s="6">
        <v>1.2644053774590764</v>
      </c>
      <c r="DD68" s="6">
        <v>0.9927841516436462</v>
      </c>
    </row>
    <row r="69" spans="1:108" ht="12.75" customHeight="1">
      <c r="A69" s="253">
        <v>481</v>
      </c>
      <c r="B69" s="82" t="s">
        <v>205</v>
      </c>
      <c r="C69" s="1">
        <v>3.5458898665026054E-4</v>
      </c>
      <c r="D69" s="1">
        <v>9.2094253887632259E-4</v>
      </c>
      <c r="E69" s="1">
        <v>1.5537922937444407E-3</v>
      </c>
      <c r="F69" s="1">
        <v>3.8194681827906981E-4</v>
      </c>
      <c r="G69" s="1">
        <v>2.9296821166008898E-4</v>
      </c>
      <c r="H69" s="1">
        <v>0</v>
      </c>
      <c r="I69" s="1">
        <v>1.9440162945032968E-3</v>
      </c>
      <c r="J69" s="1">
        <v>9.1177568146726281E-4</v>
      </c>
      <c r="K69" s="1">
        <v>3.7997926957012627E-4</v>
      </c>
      <c r="L69" s="1">
        <v>7.8582288959587747E-4</v>
      </c>
      <c r="M69" s="1">
        <v>0</v>
      </c>
      <c r="N69" s="1">
        <v>3.5090045602167411E-4</v>
      </c>
      <c r="O69" s="1">
        <v>4.1222735324210314E-4</v>
      </c>
      <c r="P69" s="1">
        <v>6.2159668472897608E-4</v>
      </c>
      <c r="Q69" s="1">
        <v>3.9412563328489853E-4</v>
      </c>
      <c r="R69" s="1">
        <v>4.6620779126325899E-3</v>
      </c>
      <c r="S69" s="1">
        <v>7.4184388128160016E-4</v>
      </c>
      <c r="T69" s="1">
        <v>7.1737929001775957E-4</v>
      </c>
      <c r="U69" s="1">
        <v>4.0422228663960554E-3</v>
      </c>
      <c r="V69" s="1">
        <v>5.0131093033958457E-3</v>
      </c>
      <c r="W69" s="1">
        <v>1.0258533563082741E-3</v>
      </c>
      <c r="X69" s="1">
        <v>1.7885291873220846E-3</v>
      </c>
      <c r="Y69" s="1">
        <v>6.7009539789054473E-4</v>
      </c>
      <c r="Z69" s="1">
        <v>4.3972846904685153E-3</v>
      </c>
      <c r="AA69" s="1">
        <v>2.768889321550623E-3</v>
      </c>
      <c r="AB69" s="1">
        <v>1.0775185376041658E-3</v>
      </c>
      <c r="AC69" s="1">
        <v>5.6542662382590626E-5</v>
      </c>
      <c r="AD69" s="1">
        <v>2.2764585119046637E-4</v>
      </c>
      <c r="AE69" s="1">
        <v>2.8356124064703934E-4</v>
      </c>
      <c r="AF69" s="1">
        <v>3.324811977230218E-4</v>
      </c>
      <c r="AG69" s="1">
        <v>3.2293826721049781E-4</v>
      </c>
      <c r="AH69" s="1">
        <v>1.9868119603194791E-3</v>
      </c>
      <c r="AI69" s="1">
        <v>2.0981797231384102E-3</v>
      </c>
      <c r="AJ69" s="1">
        <v>5.4568738934393382E-4</v>
      </c>
      <c r="AK69" s="1">
        <v>2.9588267762787096E-3</v>
      </c>
      <c r="AL69" s="1">
        <v>5.5739582078290087E-4</v>
      </c>
      <c r="AM69" s="1">
        <v>8.1978389949033815E-4</v>
      </c>
      <c r="AN69" s="1">
        <v>4.6258919576125824E-4</v>
      </c>
      <c r="AO69" s="1">
        <v>2.4254121394402537E-4</v>
      </c>
      <c r="AP69" s="1">
        <v>1.0415828431364032E-3</v>
      </c>
      <c r="AQ69" s="1">
        <v>3.4030603991045045E-4</v>
      </c>
      <c r="AR69" s="1">
        <v>3.4028340091228816E-4</v>
      </c>
      <c r="AS69" s="1">
        <v>4.7386760476046441E-4</v>
      </c>
      <c r="AT69" s="1">
        <v>2.3835940975221501E-4</v>
      </c>
      <c r="AU69" s="1">
        <v>2.5126570710224408E-4</v>
      </c>
      <c r="AV69" s="1">
        <v>8.1791577158634604E-4</v>
      </c>
      <c r="AW69" s="1">
        <v>6.2510471914104969E-4</v>
      </c>
      <c r="AX69" s="1">
        <v>3.5871600732132565E-4</v>
      </c>
      <c r="AY69" s="1">
        <v>1.8324595924781859E-4</v>
      </c>
      <c r="AZ69" s="1">
        <v>1.423291921781213E-4</v>
      </c>
      <c r="BA69" s="1">
        <v>6.296660562314252E-4</v>
      </c>
      <c r="BB69" s="1">
        <v>1.7936223910168132E-4</v>
      </c>
      <c r="BC69" s="1">
        <v>3.6907254579015241E-4</v>
      </c>
      <c r="BD69" s="1">
        <v>1.5992519996732988E-4</v>
      </c>
      <c r="BE69" s="1">
        <v>1.2870689053686151E-3</v>
      </c>
      <c r="BF69" s="1">
        <v>1.1238348213767936E-3</v>
      </c>
      <c r="BG69" s="1">
        <v>3.4417654565858588E-4</v>
      </c>
      <c r="BH69" s="1">
        <v>5.6045951343656499E-4</v>
      </c>
      <c r="BI69" s="1">
        <v>7.1058494068462633E-4</v>
      </c>
      <c r="BJ69" s="1">
        <v>5.3623926983040529E-4</v>
      </c>
      <c r="BK69" s="1">
        <v>3.496467987600642E-3</v>
      </c>
      <c r="BL69" s="1">
        <v>3.9381219424422329E-3</v>
      </c>
      <c r="BM69" s="1">
        <v>5.7961416085633918E-3</v>
      </c>
      <c r="BN69" s="1">
        <v>1.1837426617171381E-3</v>
      </c>
      <c r="BO69" s="1">
        <v>1.5575326612708737E-3</v>
      </c>
      <c r="BP69" s="1">
        <v>1.000689280758368</v>
      </c>
      <c r="BQ69" s="1">
        <v>1.2851015705257428E-3</v>
      </c>
      <c r="BR69" s="1">
        <v>2.2598871563826194E-3</v>
      </c>
      <c r="BS69" s="1">
        <v>4.4399698805397018E-4</v>
      </c>
      <c r="BT69" s="1">
        <v>2.2416752242881554E-4</v>
      </c>
      <c r="BU69" s="1">
        <v>1.381883770460245E-4</v>
      </c>
      <c r="BV69" s="1">
        <v>1.4699828968685194E-2</v>
      </c>
      <c r="BW69" s="1">
        <v>1.7495367540863434E-3</v>
      </c>
      <c r="BX69" s="1">
        <v>3.7434115540355427E-4</v>
      </c>
      <c r="BY69" s="1">
        <v>1.6758746810224131E-3</v>
      </c>
      <c r="BZ69" s="1">
        <v>9.0360825899730849E-4</v>
      </c>
      <c r="CA69" s="1">
        <v>2.7174559364240578E-3</v>
      </c>
      <c r="CB69" s="1">
        <v>1.4244903754625257E-3</v>
      </c>
      <c r="CC69" s="1">
        <v>3.5988628879546451E-3</v>
      </c>
      <c r="CD69" s="1">
        <v>1.1347215275832228E-3</v>
      </c>
      <c r="CE69" s="1">
        <v>6.689324232738077E-3</v>
      </c>
      <c r="CF69" s="1">
        <v>3.5720585754886484E-3</v>
      </c>
      <c r="CG69" s="1">
        <v>3.6537254366255143E-4</v>
      </c>
      <c r="CH69" s="1">
        <v>2.4845115926048797E-3</v>
      </c>
      <c r="CI69" s="1">
        <v>1.0485409909166449E-3</v>
      </c>
      <c r="CJ69" s="1">
        <v>1.7455827380108035E-2</v>
      </c>
      <c r="CK69" s="1">
        <v>4.3594363189357974E-3</v>
      </c>
      <c r="CL69" s="1">
        <v>2.427466983957312E-3</v>
      </c>
      <c r="CM69" s="1">
        <v>2.3962304330889385E-3</v>
      </c>
      <c r="CN69" s="1">
        <v>4.5857012303478798E-3</v>
      </c>
      <c r="CO69" s="1">
        <v>2.9951068695193797E-3</v>
      </c>
      <c r="CP69" s="1">
        <v>2.91408970063876E-3</v>
      </c>
      <c r="CQ69" s="1">
        <v>3.3666066257440167E-4</v>
      </c>
      <c r="CR69" s="1">
        <v>6.2560182547875896E-4</v>
      </c>
      <c r="CS69" s="1">
        <v>9.8073695204991423E-4</v>
      </c>
      <c r="CT69" s="1">
        <v>6.333931441981583E-4</v>
      </c>
      <c r="CU69" s="1">
        <v>3.215768799629299E-4</v>
      </c>
      <c r="CV69" s="1">
        <v>3.0163500291468574E-2</v>
      </c>
      <c r="CW69" s="1">
        <v>1.0445199214465782E-2</v>
      </c>
      <c r="CX69" s="1">
        <v>8.8055397270094069E-3</v>
      </c>
      <c r="CY69" s="1">
        <v>8.7360892986646059E-3</v>
      </c>
      <c r="CZ69" s="1">
        <v>9.4344539345199863E-3</v>
      </c>
      <c r="DA69" s="1">
        <v>3.0061348944654425E-4</v>
      </c>
      <c r="DB69" s="1">
        <v>1.4995486845318184E-2</v>
      </c>
      <c r="DC69" s="3">
        <v>1.2441817076443822</v>
      </c>
      <c r="DD69" s="3">
        <v>0.97690495717165637</v>
      </c>
    </row>
    <row r="70" spans="1:108" ht="12.75" customHeight="1">
      <c r="A70" s="253">
        <v>511</v>
      </c>
      <c r="B70" s="82" t="s">
        <v>3</v>
      </c>
      <c r="C70" s="1">
        <v>3.826997619060897E-2</v>
      </c>
      <c r="D70" s="1">
        <v>3.8511123558981723E-2</v>
      </c>
      <c r="E70" s="1">
        <v>2.4932735793116487E-2</v>
      </c>
      <c r="F70" s="1">
        <v>1.536840009605212E-2</v>
      </c>
      <c r="G70" s="1">
        <v>3.8097632424236444E-2</v>
      </c>
      <c r="H70" s="1">
        <v>0</v>
      </c>
      <c r="I70" s="1">
        <v>1.9592377892593049E-2</v>
      </c>
      <c r="J70" s="1">
        <v>4.0114838603499355E-2</v>
      </c>
      <c r="K70" s="1">
        <v>1.6473382589839439E-2</v>
      </c>
      <c r="L70" s="1">
        <v>5.2639164554330507E-2</v>
      </c>
      <c r="M70" s="1">
        <v>0</v>
      </c>
      <c r="N70" s="1">
        <v>2.651733610509557E-2</v>
      </c>
      <c r="O70" s="1">
        <v>3.7092280416898549E-2</v>
      </c>
      <c r="P70" s="1">
        <v>3.3924973406596066E-2</v>
      </c>
      <c r="Q70" s="1">
        <v>3.619883755372244E-2</v>
      </c>
      <c r="R70" s="1">
        <v>3.5931100637476933E-2</v>
      </c>
      <c r="S70" s="1">
        <v>3.410348377608393E-2</v>
      </c>
      <c r="T70" s="1">
        <v>3.2141238661846414E-2</v>
      </c>
      <c r="U70" s="1">
        <v>1.6077882473218182E-2</v>
      </c>
      <c r="V70" s="1">
        <v>1.2464679940596728E-2</v>
      </c>
      <c r="W70" s="1">
        <v>5.6121564318667517E-3</v>
      </c>
      <c r="X70" s="1">
        <v>1.1967844838232222E-2</v>
      </c>
      <c r="Y70" s="1">
        <v>1.2397240046057583E-2</v>
      </c>
      <c r="Z70" s="1">
        <v>2.3621553599042604E-2</v>
      </c>
      <c r="AA70" s="1">
        <v>1.8777765950547757E-2</v>
      </c>
      <c r="AB70" s="1">
        <v>2.3336420177285842E-2</v>
      </c>
      <c r="AC70" s="1">
        <v>3.9236622928080951E-3</v>
      </c>
      <c r="AD70" s="1">
        <v>9.4367896705751918E-3</v>
      </c>
      <c r="AE70" s="1">
        <v>2.7021158939202396E-2</v>
      </c>
      <c r="AF70" s="1">
        <v>2.2280954868739395E-2</v>
      </c>
      <c r="AG70" s="1">
        <v>4.0399853474098406E-2</v>
      </c>
      <c r="AH70" s="1">
        <v>1.4688735274827487E-2</v>
      </c>
      <c r="AI70" s="1">
        <v>1.3110724362621404E-2</v>
      </c>
      <c r="AJ70" s="1">
        <v>2.1181307181061541E-2</v>
      </c>
      <c r="AK70" s="1">
        <v>1.7385014528369838E-2</v>
      </c>
      <c r="AL70" s="1">
        <v>7.6552227499458525E-3</v>
      </c>
      <c r="AM70" s="1">
        <v>2.1378588382874632E-2</v>
      </c>
      <c r="AN70" s="1">
        <v>3.6431334593139776E-2</v>
      </c>
      <c r="AO70" s="1">
        <v>5.9615173950430082E-3</v>
      </c>
      <c r="AP70" s="1">
        <v>2.2100747442262331E-2</v>
      </c>
      <c r="AQ70" s="1">
        <v>2.4844266202896845E-2</v>
      </c>
      <c r="AR70" s="1">
        <v>2.1416971742135905E-2</v>
      </c>
      <c r="AS70" s="1">
        <v>2.0095418439248353E-2</v>
      </c>
      <c r="AT70" s="1">
        <v>1.8034132455658828E-2</v>
      </c>
      <c r="AU70" s="1">
        <v>2.8379745333786632E-2</v>
      </c>
      <c r="AV70" s="1">
        <v>2.0206448524793318E-2</v>
      </c>
      <c r="AW70" s="1">
        <v>1.7973462974369896E-2</v>
      </c>
      <c r="AX70" s="1">
        <v>2.438952657497628E-2</v>
      </c>
      <c r="AY70" s="1">
        <v>2.5681111875752723E-2</v>
      </c>
      <c r="AZ70" s="1">
        <v>1.8999652626876688E-2</v>
      </c>
      <c r="BA70" s="1">
        <v>2.6905341980202904E-2</v>
      </c>
      <c r="BB70" s="1">
        <v>2.0673563498002659E-2</v>
      </c>
      <c r="BC70" s="1">
        <v>1.8445863926303679E-2</v>
      </c>
      <c r="BD70" s="1">
        <v>1.6131169945029392E-2</v>
      </c>
      <c r="BE70" s="1">
        <v>3.1045155308692937E-2</v>
      </c>
      <c r="BF70" s="1">
        <v>1.7815571111304142E-2</v>
      </c>
      <c r="BG70" s="1">
        <v>3.6689136098011367E-2</v>
      </c>
      <c r="BH70" s="1">
        <v>5.2545394870208584E-3</v>
      </c>
      <c r="BI70" s="1">
        <v>2.8997884760315201E-2</v>
      </c>
      <c r="BJ70" s="1">
        <v>3.4702242724310293E-2</v>
      </c>
      <c r="BK70" s="1">
        <v>2.1342888572885681E-2</v>
      </c>
      <c r="BL70" s="1">
        <v>1.8836098951937778E-2</v>
      </c>
      <c r="BM70" s="1">
        <v>9.5261532863220085E-3</v>
      </c>
      <c r="BN70" s="1">
        <v>1.1552561513729768E-2</v>
      </c>
      <c r="BO70" s="1">
        <v>1.169355804410268E-2</v>
      </c>
      <c r="BP70" s="1">
        <v>9.1897869564482992E-3</v>
      </c>
      <c r="BQ70" s="1">
        <v>1.007404920458612</v>
      </c>
      <c r="BR70" s="1">
        <v>4.1325411339426252E-3</v>
      </c>
      <c r="BS70" s="1">
        <v>1.9220280821941774E-3</v>
      </c>
      <c r="BT70" s="1">
        <v>2.3747698729626432E-3</v>
      </c>
      <c r="BU70" s="1">
        <v>8.4385478367099138E-4</v>
      </c>
      <c r="BV70" s="1">
        <v>2.7920610843699583E-3</v>
      </c>
      <c r="BW70" s="1">
        <v>6.7381722102482196E-3</v>
      </c>
      <c r="BX70" s="1">
        <v>5.0712135819732614E-2</v>
      </c>
      <c r="BY70" s="1">
        <v>7.8090142852859021E-3</v>
      </c>
      <c r="BZ70" s="1">
        <v>4.9800258025172635E-3</v>
      </c>
      <c r="CA70" s="1">
        <v>4.8478315429187823E-3</v>
      </c>
      <c r="CB70" s="1">
        <v>5.1825167840765379E-3</v>
      </c>
      <c r="CC70" s="1">
        <v>4.8288788580423247E-3</v>
      </c>
      <c r="CD70" s="1">
        <v>4.1145484130414925E-3</v>
      </c>
      <c r="CE70" s="1">
        <v>4.4403356820438408E-3</v>
      </c>
      <c r="CF70" s="1">
        <v>5.4978285451199671E-3</v>
      </c>
      <c r="CG70" s="1">
        <v>8.0659145335771499E-3</v>
      </c>
      <c r="CH70" s="1">
        <v>4.5964532409336432E-3</v>
      </c>
      <c r="CI70" s="1">
        <v>2.24815362645687E-2</v>
      </c>
      <c r="CJ70" s="1">
        <v>6.3887337049704446E-3</v>
      </c>
      <c r="CK70" s="1">
        <v>5.3522161156840664E-3</v>
      </c>
      <c r="CL70" s="1">
        <v>1.3706741751410595E-2</v>
      </c>
      <c r="CM70" s="1">
        <v>2.770313057768278E-2</v>
      </c>
      <c r="CN70" s="1">
        <v>1.027376097922192E-2</v>
      </c>
      <c r="CO70" s="1">
        <v>1.3758529656388376E-2</v>
      </c>
      <c r="CP70" s="1">
        <v>1.2632593363245162E-2</v>
      </c>
      <c r="CQ70" s="1">
        <v>1.9090306977063685E-2</v>
      </c>
      <c r="CR70" s="1">
        <v>8.3589544531253168E-3</v>
      </c>
      <c r="CS70" s="1">
        <v>7.2316299809816022E-3</v>
      </c>
      <c r="CT70" s="1">
        <v>2.9018171973584906E-2</v>
      </c>
      <c r="CU70" s="1">
        <v>6.2666903469194716E-3</v>
      </c>
      <c r="CV70" s="1">
        <v>2.6773791463223777E-2</v>
      </c>
      <c r="CW70" s="1">
        <v>5.6184734703971763E-2</v>
      </c>
      <c r="CX70" s="1">
        <v>1.4636333486600541E-2</v>
      </c>
      <c r="CY70" s="1">
        <v>1.232872241683086E-2</v>
      </c>
      <c r="CZ70" s="1">
        <v>1.7936753781300548E-2</v>
      </c>
      <c r="DA70" s="1">
        <v>9.8509219389382605E-2</v>
      </c>
      <c r="DB70" s="1">
        <v>7.5487974108137748E-3</v>
      </c>
      <c r="DC70" s="3">
        <v>2.9934074697187714</v>
      </c>
      <c r="DD70" s="3">
        <v>2.3503597408930581</v>
      </c>
    </row>
    <row r="71" spans="1:108" ht="12.75" customHeight="1">
      <c r="A71" s="253">
        <v>531</v>
      </c>
      <c r="B71" s="82" t="s">
        <v>4</v>
      </c>
      <c r="C71" s="1">
        <v>7.7042054325701928E-3</v>
      </c>
      <c r="D71" s="1">
        <v>7.262261593044942E-3</v>
      </c>
      <c r="E71" s="1">
        <v>1.1455466920709626E-2</v>
      </c>
      <c r="F71" s="1">
        <v>7.6811280997714287E-3</v>
      </c>
      <c r="G71" s="1">
        <v>1.0238407200299291E-2</v>
      </c>
      <c r="H71" s="1">
        <v>0</v>
      </c>
      <c r="I71" s="1">
        <v>3.526388752718923E-2</v>
      </c>
      <c r="J71" s="1">
        <v>6.3853081633898573E-3</v>
      </c>
      <c r="K71" s="1">
        <v>2.2113687276807858E-2</v>
      </c>
      <c r="L71" s="1">
        <v>6.29141810015252E-3</v>
      </c>
      <c r="M71" s="1">
        <v>0</v>
      </c>
      <c r="N71" s="1">
        <v>1.3830461076291146E-2</v>
      </c>
      <c r="O71" s="1">
        <v>1.3572076292830986E-2</v>
      </c>
      <c r="P71" s="1">
        <v>1.008247169123074E-2</v>
      </c>
      <c r="Q71" s="1">
        <v>1.5610889986960134E-2</v>
      </c>
      <c r="R71" s="1">
        <v>1.0042175759569298E-2</v>
      </c>
      <c r="S71" s="1">
        <v>8.953976304857017E-3</v>
      </c>
      <c r="T71" s="1">
        <v>9.3990250935441777E-3</v>
      </c>
      <c r="U71" s="1">
        <v>9.8071327445823052E-3</v>
      </c>
      <c r="V71" s="1">
        <v>1.0155194731728679E-2</v>
      </c>
      <c r="W71" s="1">
        <v>4.6647995379734113E-3</v>
      </c>
      <c r="X71" s="1">
        <v>7.7926537199276965E-3</v>
      </c>
      <c r="Y71" s="1">
        <v>5.6280228065788765E-3</v>
      </c>
      <c r="Z71" s="1">
        <v>2.6376861583940125E-3</v>
      </c>
      <c r="AA71" s="1">
        <v>6.5694507503355985E-3</v>
      </c>
      <c r="AB71" s="1">
        <v>2.7425280191010235E-2</v>
      </c>
      <c r="AC71" s="1">
        <v>2.8728681301326501E-3</v>
      </c>
      <c r="AD71" s="1">
        <v>5.8771252570173427E-3</v>
      </c>
      <c r="AE71" s="1">
        <v>4.5156653283325264E-3</v>
      </c>
      <c r="AF71" s="1">
        <v>5.5028433788701214E-3</v>
      </c>
      <c r="AG71" s="1">
        <v>6.6196781567799878E-3</v>
      </c>
      <c r="AH71" s="1">
        <v>2.0813000116704262E-3</v>
      </c>
      <c r="AI71" s="1">
        <v>1.0721242331407968E-2</v>
      </c>
      <c r="AJ71" s="1">
        <v>1.6244318915506852E-2</v>
      </c>
      <c r="AK71" s="1">
        <v>1.0132662296384164E-2</v>
      </c>
      <c r="AL71" s="1">
        <v>6.6915330617465241E-3</v>
      </c>
      <c r="AM71" s="1">
        <v>9.9788347834459824E-3</v>
      </c>
      <c r="AN71" s="1">
        <v>9.2208243694743095E-3</v>
      </c>
      <c r="AO71" s="1">
        <v>6.3543469595787917E-3</v>
      </c>
      <c r="AP71" s="1">
        <v>6.8295490597104326E-3</v>
      </c>
      <c r="AQ71" s="1">
        <v>1.4097293818322894E-2</v>
      </c>
      <c r="AR71" s="1">
        <v>1.1436950781902681E-2</v>
      </c>
      <c r="AS71" s="1">
        <v>7.0347867967982284E-3</v>
      </c>
      <c r="AT71" s="1">
        <v>6.9534041603369944E-3</v>
      </c>
      <c r="AU71" s="1">
        <v>6.8507657172978678E-3</v>
      </c>
      <c r="AV71" s="1">
        <v>5.9064613774513575E-3</v>
      </c>
      <c r="AW71" s="1">
        <v>6.9501035722025987E-3</v>
      </c>
      <c r="AX71" s="1">
        <v>5.7410726295794639E-3</v>
      </c>
      <c r="AY71" s="1">
        <v>6.0410945709038063E-3</v>
      </c>
      <c r="AZ71" s="1">
        <v>4.6232981560426342E-3</v>
      </c>
      <c r="BA71" s="1">
        <v>4.8600759623265754E-3</v>
      </c>
      <c r="BB71" s="1">
        <v>4.5076042715789799E-3</v>
      </c>
      <c r="BC71" s="1">
        <v>8.466330385264665E-3</v>
      </c>
      <c r="BD71" s="1">
        <v>4.063500444626532E-3</v>
      </c>
      <c r="BE71" s="1">
        <v>1.3394129697554952E-2</v>
      </c>
      <c r="BF71" s="1">
        <v>1.830327158464525E-3</v>
      </c>
      <c r="BG71" s="1">
        <v>2.1295058000858565E-2</v>
      </c>
      <c r="BH71" s="1">
        <v>6.7508432348579901E-3</v>
      </c>
      <c r="BI71" s="1">
        <v>1.2605217771806329E-2</v>
      </c>
      <c r="BJ71" s="1">
        <v>9.1152878803375508E-3</v>
      </c>
      <c r="BK71" s="1">
        <v>1.663087800449967E-2</v>
      </c>
      <c r="BL71" s="1">
        <v>1.4892377194685653E-2</v>
      </c>
      <c r="BM71" s="1">
        <v>1.6290633232964494E-2</v>
      </c>
      <c r="BN71" s="1">
        <v>6.862104179562986E-3</v>
      </c>
      <c r="BO71" s="1">
        <v>2.3087069466663317E-2</v>
      </c>
      <c r="BP71" s="1">
        <v>2.3976674396731096E-2</v>
      </c>
      <c r="BQ71" s="1">
        <v>1.6625716245485908E-2</v>
      </c>
      <c r="BR71" s="1">
        <v>1.0353803890003084</v>
      </c>
      <c r="BS71" s="1">
        <v>7.1873561250669474E-2</v>
      </c>
      <c r="BT71" s="1">
        <v>5.6141847983435904E-2</v>
      </c>
      <c r="BU71" s="1">
        <v>5.8988510855463243E-2</v>
      </c>
      <c r="BV71" s="1">
        <v>3.8597714508886008E-2</v>
      </c>
      <c r="BW71" s="1">
        <v>9.9039412054298462E-3</v>
      </c>
      <c r="BX71" s="1">
        <v>3.7200929221963372E-2</v>
      </c>
      <c r="BY71" s="1">
        <v>3.5613248243784576E-2</v>
      </c>
      <c r="BZ71" s="1">
        <v>1.640481061724262E-2</v>
      </c>
      <c r="CA71" s="1">
        <v>1.8814775018485878E-2</v>
      </c>
      <c r="CB71" s="1">
        <v>8.5744883456330464E-3</v>
      </c>
      <c r="CC71" s="1">
        <v>1.3786709960977925E-2</v>
      </c>
      <c r="CD71" s="1">
        <v>2.2846328889761678E-3</v>
      </c>
      <c r="CE71" s="1">
        <v>1.0465338079286016E-2</v>
      </c>
      <c r="CF71" s="1">
        <v>8.1806555448105042E-3</v>
      </c>
      <c r="CG71" s="1">
        <v>6.4342638849881496E-3</v>
      </c>
      <c r="CH71" s="1">
        <v>8.6831107510242141E-3</v>
      </c>
      <c r="CI71" s="1">
        <v>5.9112800357918639E-3</v>
      </c>
      <c r="CJ71" s="1">
        <v>1.8277478675273781E-2</v>
      </c>
      <c r="CK71" s="1">
        <v>1.0654924268212931E-2</v>
      </c>
      <c r="CL71" s="1">
        <v>3.4076836007778887E-3</v>
      </c>
      <c r="CM71" s="1">
        <v>6.8225355105836459E-3</v>
      </c>
      <c r="CN71" s="1">
        <v>2.9698565008258657E-2</v>
      </c>
      <c r="CO71" s="1">
        <v>1.8168617741736077E-2</v>
      </c>
      <c r="CP71" s="1">
        <v>6.3448046323333887E-3</v>
      </c>
      <c r="CQ71" s="1">
        <v>2.2406598375714834E-2</v>
      </c>
      <c r="CR71" s="1">
        <v>3.0742056805301697E-2</v>
      </c>
      <c r="CS71" s="1">
        <v>4.5480270135263116E-3</v>
      </c>
      <c r="CT71" s="1">
        <v>7.5905032648247795E-3</v>
      </c>
      <c r="CU71" s="1">
        <v>4.7500345066933403E-3</v>
      </c>
      <c r="CV71" s="1">
        <v>1.9745559107246319E-2</v>
      </c>
      <c r="CW71" s="1">
        <v>7.5603341920792615E-3</v>
      </c>
      <c r="CX71" s="1">
        <v>5.4689198074220026E-3</v>
      </c>
      <c r="CY71" s="1">
        <v>1.0870330829339496E-2</v>
      </c>
      <c r="CZ71" s="1">
        <v>7.1293333093918748E-3</v>
      </c>
      <c r="DA71" s="1">
        <v>2.5310689696725411E-3</v>
      </c>
      <c r="DB71" s="1">
        <v>1.018593580479153E-2</v>
      </c>
      <c r="DC71" s="3">
        <v>2.3252424371292535</v>
      </c>
      <c r="DD71" s="3">
        <v>1.825730799207935</v>
      </c>
    </row>
    <row r="72" spans="1:108" ht="12.75" customHeight="1">
      <c r="A72" s="253">
        <v>551</v>
      </c>
      <c r="B72" s="82" t="s">
        <v>280</v>
      </c>
      <c r="C72" s="1">
        <v>2.7268656644481365E-3</v>
      </c>
      <c r="D72" s="1">
        <v>2.5188584716491851E-3</v>
      </c>
      <c r="E72" s="1">
        <v>1.0722150974882501E-2</v>
      </c>
      <c r="F72" s="1">
        <v>2.1559623150933468E-3</v>
      </c>
      <c r="G72" s="1">
        <v>2.4707146654179709E-3</v>
      </c>
      <c r="H72" s="1">
        <v>0</v>
      </c>
      <c r="I72" s="1">
        <v>7.0449296183108766E-3</v>
      </c>
      <c r="J72" s="1">
        <v>3.1059549827799639E-3</v>
      </c>
      <c r="K72" s="1">
        <v>2.8744975128958232E-3</v>
      </c>
      <c r="L72" s="1">
        <v>3.2712734078465203E-3</v>
      </c>
      <c r="M72" s="1">
        <v>0</v>
      </c>
      <c r="N72" s="1">
        <v>2.5364678998066742E-3</v>
      </c>
      <c r="O72" s="1">
        <v>3.7941892783648051E-3</v>
      </c>
      <c r="P72" s="1">
        <v>2.7817009792836479E-3</v>
      </c>
      <c r="Q72" s="1">
        <v>4.2321258686546688E-3</v>
      </c>
      <c r="R72" s="1">
        <v>2.7510149319307379E-3</v>
      </c>
      <c r="S72" s="1">
        <v>2.347350341091264E-3</v>
      </c>
      <c r="T72" s="1">
        <v>3.9149196661090501E-3</v>
      </c>
      <c r="U72" s="1">
        <v>1.9464510248500826E-3</v>
      </c>
      <c r="V72" s="1">
        <v>3.4667985693315039E-3</v>
      </c>
      <c r="W72" s="1">
        <v>1.4580755594794028E-3</v>
      </c>
      <c r="X72" s="1">
        <v>1.8817826670041412E-3</v>
      </c>
      <c r="Y72" s="1">
        <v>2.0773607057207092E-3</v>
      </c>
      <c r="Z72" s="1">
        <v>5.4136212080118009E-3</v>
      </c>
      <c r="AA72" s="1">
        <v>3.7173440126088008E-3</v>
      </c>
      <c r="AB72" s="1">
        <v>5.8050221114094849E-3</v>
      </c>
      <c r="AC72" s="1">
        <v>6.3666565435502602E-4</v>
      </c>
      <c r="AD72" s="1">
        <v>1.2481904010186698E-3</v>
      </c>
      <c r="AE72" s="1">
        <v>3.3560173335491577E-3</v>
      </c>
      <c r="AF72" s="1">
        <v>2.7717452965029771E-3</v>
      </c>
      <c r="AG72" s="1">
        <v>2.6704606578070249E-3</v>
      </c>
      <c r="AH72" s="1">
        <v>3.1684743402267015E-3</v>
      </c>
      <c r="AI72" s="1">
        <v>3.5195982649732253E-3</v>
      </c>
      <c r="AJ72" s="1">
        <v>2.8987412663539361E-3</v>
      </c>
      <c r="AK72" s="1">
        <v>2.273995053825474E-3</v>
      </c>
      <c r="AL72" s="1">
        <v>1.7610087896411382E-3</v>
      </c>
      <c r="AM72" s="1">
        <v>3.9883420944437859E-3</v>
      </c>
      <c r="AN72" s="1">
        <v>2.4611132832190294E-3</v>
      </c>
      <c r="AO72" s="1">
        <v>1.1712468134163633E-3</v>
      </c>
      <c r="AP72" s="1">
        <v>1.9745925589581652E-3</v>
      </c>
      <c r="AQ72" s="1">
        <v>6.9476339983732737E-3</v>
      </c>
      <c r="AR72" s="1">
        <v>2.8456779595253195E-3</v>
      </c>
      <c r="AS72" s="1">
        <v>3.0388924512997468E-3</v>
      </c>
      <c r="AT72" s="1">
        <v>2.7680049316776614E-3</v>
      </c>
      <c r="AU72" s="1">
        <v>3.0475032058319921E-3</v>
      </c>
      <c r="AV72" s="1">
        <v>1.9258742117478989E-3</v>
      </c>
      <c r="AW72" s="1">
        <v>1.8087313193139865E-3</v>
      </c>
      <c r="AX72" s="1">
        <v>2.3973526310512865E-3</v>
      </c>
      <c r="AY72" s="1">
        <v>3.4888476134318377E-3</v>
      </c>
      <c r="AZ72" s="1">
        <v>2.2442742595816063E-3</v>
      </c>
      <c r="BA72" s="1">
        <v>1.6203261244410263E-3</v>
      </c>
      <c r="BB72" s="1">
        <v>3.3885517017262193E-3</v>
      </c>
      <c r="BC72" s="1">
        <v>2.4776512960737952E-3</v>
      </c>
      <c r="BD72" s="1">
        <v>1.2281827632702952E-3</v>
      </c>
      <c r="BE72" s="1">
        <v>3.1400734806751865E-3</v>
      </c>
      <c r="BF72" s="1">
        <v>2.0576258717742162E-3</v>
      </c>
      <c r="BG72" s="1">
        <v>3.0394757349757376E-3</v>
      </c>
      <c r="BH72" s="1">
        <v>4.0976796504746636E-3</v>
      </c>
      <c r="BI72" s="1">
        <v>5.8839491880198188E-3</v>
      </c>
      <c r="BJ72" s="1">
        <v>3.7131446031469172E-3</v>
      </c>
      <c r="BK72" s="1">
        <v>3.0128743098276839E-3</v>
      </c>
      <c r="BL72" s="1">
        <v>3.2476252445822994E-3</v>
      </c>
      <c r="BM72" s="1">
        <v>4.2050188626255557E-3</v>
      </c>
      <c r="BN72" s="1">
        <v>7.6979624097074147E-3</v>
      </c>
      <c r="BO72" s="1">
        <v>2.9034564516789443E-3</v>
      </c>
      <c r="BP72" s="1">
        <v>3.0482587104050003E-3</v>
      </c>
      <c r="BQ72" s="1">
        <v>1.9078496751634283E-2</v>
      </c>
      <c r="BR72" s="1">
        <v>1.241060864430505E-2</v>
      </c>
      <c r="BS72" s="1">
        <v>1.023961777554518</v>
      </c>
      <c r="BT72" s="1">
        <v>7.5563409208171617E-2</v>
      </c>
      <c r="BU72" s="1">
        <v>8.5508488725090509E-3</v>
      </c>
      <c r="BV72" s="1">
        <v>2.6259538093777843E-3</v>
      </c>
      <c r="BW72" s="1">
        <v>6.5637601947475801E-3</v>
      </c>
      <c r="BX72" s="1">
        <v>1.786415099085276E-2</v>
      </c>
      <c r="BY72" s="1">
        <v>3.5874364286617361E-2</v>
      </c>
      <c r="BZ72" s="1">
        <v>5.4445516438833457E-3</v>
      </c>
      <c r="CA72" s="1">
        <v>5.1493045861975305E-2</v>
      </c>
      <c r="CB72" s="1">
        <v>4.0826756369824357E-2</v>
      </c>
      <c r="CC72" s="1">
        <v>1.5693102437317606E-2</v>
      </c>
      <c r="CD72" s="1">
        <v>9.1459712989880784E-3</v>
      </c>
      <c r="CE72" s="1">
        <v>8.029074490558159E-3</v>
      </c>
      <c r="CF72" s="1">
        <v>8.8338965220908141E-3</v>
      </c>
      <c r="CG72" s="1">
        <v>2.5050177794718263E-2</v>
      </c>
      <c r="CH72" s="1">
        <v>2.8961082237089909E-2</v>
      </c>
      <c r="CI72" s="1">
        <v>9.3921893711229696E-3</v>
      </c>
      <c r="CJ72" s="1">
        <v>2.1924516555962416E-3</v>
      </c>
      <c r="CK72" s="1">
        <v>1.5605144249652189E-3</v>
      </c>
      <c r="CL72" s="1">
        <v>8.2504646496524472E-3</v>
      </c>
      <c r="CM72" s="1">
        <v>1.2454361413521652E-2</v>
      </c>
      <c r="CN72" s="1">
        <v>1.0331502932023234E-2</v>
      </c>
      <c r="CO72" s="1">
        <v>4.9559273267529083E-3</v>
      </c>
      <c r="CP72" s="1">
        <v>8.488217728724377E-3</v>
      </c>
      <c r="CQ72" s="1">
        <v>1.4174403814241907E-2</v>
      </c>
      <c r="CR72" s="1">
        <v>9.3457736197335682E-3</v>
      </c>
      <c r="CS72" s="1">
        <v>3.617175062989501E-3</v>
      </c>
      <c r="CT72" s="1">
        <v>2.7933795462792609E-3</v>
      </c>
      <c r="CU72" s="1">
        <v>6.932557857076937E-3</v>
      </c>
      <c r="CV72" s="1">
        <v>9.3606354988361017E-3</v>
      </c>
      <c r="CW72" s="1">
        <v>8.7235685012049691E-3</v>
      </c>
      <c r="CX72" s="1">
        <v>1.8016121970488911E-2</v>
      </c>
      <c r="CY72" s="1">
        <v>6.2333343731533443E-3</v>
      </c>
      <c r="CZ72" s="1">
        <v>1.8212131543356325E-2</v>
      </c>
      <c r="DA72" s="1">
        <v>2.3210585701943895E-3</v>
      </c>
      <c r="DB72" s="1">
        <v>2.0502159579098806E-2</v>
      </c>
      <c r="DC72" s="3">
        <v>1.778019231638704</v>
      </c>
      <c r="DD72" s="3">
        <v>1.3960628022919417</v>
      </c>
    </row>
    <row r="73" spans="1:108" ht="12.75" customHeight="1">
      <c r="A73" s="254">
        <v>552</v>
      </c>
      <c r="B73" s="255" t="s">
        <v>281</v>
      </c>
      <c r="C73" s="26">
        <v>0</v>
      </c>
      <c r="D73" s="26">
        <v>0</v>
      </c>
      <c r="E73" s="26">
        <v>0</v>
      </c>
      <c r="F73" s="26">
        <v>0</v>
      </c>
      <c r="G73" s="26">
        <v>0</v>
      </c>
      <c r="H73" s="26">
        <v>0</v>
      </c>
      <c r="I73" s="26">
        <v>0</v>
      </c>
      <c r="J73" s="26">
        <v>0</v>
      </c>
      <c r="K73" s="26">
        <v>0</v>
      </c>
      <c r="L73" s="26">
        <v>0</v>
      </c>
      <c r="M73" s="26">
        <v>0</v>
      </c>
      <c r="N73" s="26">
        <v>0</v>
      </c>
      <c r="O73" s="26">
        <v>0</v>
      </c>
      <c r="P73" s="26">
        <v>0</v>
      </c>
      <c r="Q73" s="26">
        <v>0</v>
      </c>
      <c r="R73" s="26">
        <v>0</v>
      </c>
      <c r="S73" s="26">
        <v>0</v>
      </c>
      <c r="T73" s="26">
        <v>0</v>
      </c>
      <c r="U73" s="26">
        <v>0</v>
      </c>
      <c r="V73" s="26">
        <v>0</v>
      </c>
      <c r="W73" s="26">
        <v>0</v>
      </c>
      <c r="X73" s="26">
        <v>0</v>
      </c>
      <c r="Y73" s="26">
        <v>0</v>
      </c>
      <c r="Z73" s="26">
        <v>0</v>
      </c>
      <c r="AA73" s="26">
        <v>0</v>
      </c>
      <c r="AB73" s="26">
        <v>0</v>
      </c>
      <c r="AC73" s="26">
        <v>0</v>
      </c>
      <c r="AD73" s="26">
        <v>0</v>
      </c>
      <c r="AE73" s="26">
        <v>0</v>
      </c>
      <c r="AF73" s="26">
        <v>0</v>
      </c>
      <c r="AG73" s="26">
        <v>0</v>
      </c>
      <c r="AH73" s="26">
        <v>0</v>
      </c>
      <c r="AI73" s="26">
        <v>0</v>
      </c>
      <c r="AJ73" s="26">
        <v>0</v>
      </c>
      <c r="AK73" s="26">
        <v>0</v>
      </c>
      <c r="AL73" s="26">
        <v>0</v>
      </c>
      <c r="AM73" s="26">
        <v>0</v>
      </c>
      <c r="AN73" s="26">
        <v>0</v>
      </c>
      <c r="AO73" s="26">
        <v>0</v>
      </c>
      <c r="AP73" s="26">
        <v>0</v>
      </c>
      <c r="AQ73" s="26">
        <v>0</v>
      </c>
      <c r="AR73" s="26">
        <v>0</v>
      </c>
      <c r="AS73" s="26">
        <v>0</v>
      </c>
      <c r="AT73" s="26">
        <v>0</v>
      </c>
      <c r="AU73" s="26">
        <v>0</v>
      </c>
      <c r="AV73" s="26">
        <v>0</v>
      </c>
      <c r="AW73" s="26">
        <v>0</v>
      </c>
      <c r="AX73" s="26">
        <v>0</v>
      </c>
      <c r="AY73" s="26">
        <v>0</v>
      </c>
      <c r="AZ73" s="26">
        <v>0</v>
      </c>
      <c r="BA73" s="26">
        <v>0</v>
      </c>
      <c r="BB73" s="26">
        <v>0</v>
      </c>
      <c r="BC73" s="26">
        <v>0</v>
      </c>
      <c r="BD73" s="26">
        <v>0</v>
      </c>
      <c r="BE73" s="26">
        <v>0</v>
      </c>
      <c r="BF73" s="26">
        <v>0</v>
      </c>
      <c r="BG73" s="26">
        <v>0</v>
      </c>
      <c r="BH73" s="26">
        <v>0</v>
      </c>
      <c r="BI73" s="26">
        <v>0</v>
      </c>
      <c r="BJ73" s="26">
        <v>0</v>
      </c>
      <c r="BK73" s="26">
        <v>0</v>
      </c>
      <c r="BL73" s="26">
        <v>0</v>
      </c>
      <c r="BM73" s="26">
        <v>0</v>
      </c>
      <c r="BN73" s="26">
        <v>0</v>
      </c>
      <c r="BO73" s="26">
        <v>0</v>
      </c>
      <c r="BP73" s="26">
        <v>0</v>
      </c>
      <c r="BQ73" s="26">
        <v>0</v>
      </c>
      <c r="BR73" s="26">
        <v>0</v>
      </c>
      <c r="BS73" s="26">
        <v>0</v>
      </c>
      <c r="BT73" s="26">
        <v>1</v>
      </c>
      <c r="BU73" s="26">
        <v>0</v>
      </c>
      <c r="BV73" s="26">
        <v>0</v>
      </c>
      <c r="BW73" s="26">
        <v>0</v>
      </c>
      <c r="BX73" s="26">
        <v>0</v>
      </c>
      <c r="BY73" s="26">
        <v>0</v>
      </c>
      <c r="BZ73" s="26">
        <v>0</v>
      </c>
      <c r="CA73" s="26">
        <v>0</v>
      </c>
      <c r="CB73" s="26">
        <v>0</v>
      </c>
      <c r="CC73" s="26">
        <v>0</v>
      </c>
      <c r="CD73" s="26">
        <v>0</v>
      </c>
      <c r="CE73" s="26">
        <v>0</v>
      </c>
      <c r="CF73" s="26">
        <v>0</v>
      </c>
      <c r="CG73" s="26">
        <v>0</v>
      </c>
      <c r="CH73" s="26">
        <v>0</v>
      </c>
      <c r="CI73" s="26">
        <v>0</v>
      </c>
      <c r="CJ73" s="26">
        <v>0</v>
      </c>
      <c r="CK73" s="26">
        <v>0</v>
      </c>
      <c r="CL73" s="26">
        <v>0</v>
      </c>
      <c r="CM73" s="26">
        <v>0</v>
      </c>
      <c r="CN73" s="26">
        <v>0</v>
      </c>
      <c r="CO73" s="26">
        <v>0</v>
      </c>
      <c r="CP73" s="26">
        <v>0</v>
      </c>
      <c r="CQ73" s="26">
        <v>0</v>
      </c>
      <c r="CR73" s="26">
        <v>0</v>
      </c>
      <c r="CS73" s="26">
        <v>0</v>
      </c>
      <c r="CT73" s="26">
        <v>0</v>
      </c>
      <c r="CU73" s="26">
        <v>0</v>
      </c>
      <c r="CV73" s="26">
        <v>0</v>
      </c>
      <c r="CW73" s="26">
        <v>0</v>
      </c>
      <c r="CX73" s="26">
        <v>0</v>
      </c>
      <c r="CY73" s="26">
        <v>0</v>
      </c>
      <c r="CZ73" s="26">
        <v>0</v>
      </c>
      <c r="DA73" s="26">
        <v>0</v>
      </c>
      <c r="DB73" s="26">
        <v>0</v>
      </c>
      <c r="DC73" s="6">
        <v>1</v>
      </c>
      <c r="DD73" s="6">
        <v>0.7851786850501421</v>
      </c>
    </row>
    <row r="74" spans="1:108" ht="12.75" customHeight="1">
      <c r="A74" s="253">
        <v>553</v>
      </c>
      <c r="B74" s="82" t="s">
        <v>282</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c r="W74" s="1">
        <v>0</v>
      </c>
      <c r="X74" s="1">
        <v>0</v>
      </c>
      <c r="Y74" s="1">
        <v>0</v>
      </c>
      <c r="Z74" s="1">
        <v>0</v>
      </c>
      <c r="AA74" s="1">
        <v>0</v>
      </c>
      <c r="AB74" s="1">
        <v>0</v>
      </c>
      <c r="AC74" s="1">
        <v>0</v>
      </c>
      <c r="AD74" s="1">
        <v>0</v>
      </c>
      <c r="AE74" s="1">
        <v>0</v>
      </c>
      <c r="AF74" s="1">
        <v>0</v>
      </c>
      <c r="AG74" s="1">
        <v>0</v>
      </c>
      <c r="AH74" s="1">
        <v>0</v>
      </c>
      <c r="AI74" s="1">
        <v>0</v>
      </c>
      <c r="AJ74" s="1">
        <v>0</v>
      </c>
      <c r="AK74" s="1">
        <v>0</v>
      </c>
      <c r="AL74" s="1">
        <v>0</v>
      </c>
      <c r="AM74" s="1">
        <v>0</v>
      </c>
      <c r="AN74" s="1">
        <v>0</v>
      </c>
      <c r="AO74" s="1">
        <v>0</v>
      </c>
      <c r="AP74" s="1">
        <v>0</v>
      </c>
      <c r="AQ74" s="1">
        <v>0</v>
      </c>
      <c r="AR74" s="1">
        <v>0</v>
      </c>
      <c r="AS74" s="1">
        <v>0</v>
      </c>
      <c r="AT74" s="1">
        <v>0</v>
      </c>
      <c r="AU74" s="1">
        <v>0</v>
      </c>
      <c r="AV74" s="1">
        <v>0</v>
      </c>
      <c r="AW74" s="1">
        <v>0</v>
      </c>
      <c r="AX74" s="1">
        <v>0</v>
      </c>
      <c r="AY74" s="1">
        <v>0</v>
      </c>
      <c r="AZ74" s="1">
        <v>0</v>
      </c>
      <c r="BA74" s="1">
        <v>0</v>
      </c>
      <c r="BB74" s="1">
        <v>0</v>
      </c>
      <c r="BC74" s="1">
        <v>0</v>
      </c>
      <c r="BD74" s="1">
        <v>0</v>
      </c>
      <c r="BE74" s="1">
        <v>0</v>
      </c>
      <c r="BF74" s="1">
        <v>0</v>
      </c>
      <c r="BG74" s="1">
        <v>0</v>
      </c>
      <c r="BH74" s="1">
        <v>0</v>
      </c>
      <c r="BI74" s="1">
        <v>0</v>
      </c>
      <c r="BJ74" s="1">
        <v>0</v>
      </c>
      <c r="BK74" s="1">
        <v>0</v>
      </c>
      <c r="BL74" s="1">
        <v>0</v>
      </c>
      <c r="BM74" s="1">
        <v>0</v>
      </c>
      <c r="BN74" s="1">
        <v>0</v>
      </c>
      <c r="BO74" s="1">
        <v>0</v>
      </c>
      <c r="BP74" s="1">
        <v>0</v>
      </c>
      <c r="BQ74" s="1">
        <v>0</v>
      </c>
      <c r="BR74" s="1">
        <v>0</v>
      </c>
      <c r="BS74" s="1">
        <v>0</v>
      </c>
      <c r="BT74" s="1">
        <v>0</v>
      </c>
      <c r="BU74" s="1">
        <v>1</v>
      </c>
      <c r="BV74" s="1">
        <v>0</v>
      </c>
      <c r="BW74" s="1">
        <v>0</v>
      </c>
      <c r="BX74" s="1">
        <v>0</v>
      </c>
      <c r="BY74" s="1">
        <v>0</v>
      </c>
      <c r="BZ74" s="1">
        <v>0</v>
      </c>
      <c r="CA74" s="1">
        <v>0</v>
      </c>
      <c r="CB74" s="1">
        <v>0</v>
      </c>
      <c r="CC74" s="1">
        <v>0</v>
      </c>
      <c r="CD74" s="1">
        <v>0</v>
      </c>
      <c r="CE74" s="1">
        <v>0</v>
      </c>
      <c r="CF74" s="1">
        <v>0</v>
      </c>
      <c r="CG74" s="1">
        <v>0</v>
      </c>
      <c r="CH74" s="1">
        <v>0</v>
      </c>
      <c r="CI74" s="1">
        <v>0</v>
      </c>
      <c r="CJ74" s="1">
        <v>0</v>
      </c>
      <c r="CK74" s="1">
        <v>0</v>
      </c>
      <c r="CL74" s="1">
        <v>0</v>
      </c>
      <c r="CM74" s="1">
        <v>0</v>
      </c>
      <c r="CN74" s="1">
        <v>0</v>
      </c>
      <c r="CO74" s="1">
        <v>0</v>
      </c>
      <c r="CP74" s="1">
        <v>0</v>
      </c>
      <c r="CQ74" s="1">
        <v>0</v>
      </c>
      <c r="CR74" s="1">
        <v>0</v>
      </c>
      <c r="CS74" s="1">
        <v>0</v>
      </c>
      <c r="CT74" s="1">
        <v>0</v>
      </c>
      <c r="CU74" s="1">
        <v>0</v>
      </c>
      <c r="CV74" s="1">
        <v>0</v>
      </c>
      <c r="CW74" s="1">
        <v>0</v>
      </c>
      <c r="CX74" s="1">
        <v>0</v>
      </c>
      <c r="CY74" s="1">
        <v>0</v>
      </c>
      <c r="CZ74" s="1">
        <v>0</v>
      </c>
      <c r="DA74" s="1">
        <v>0</v>
      </c>
      <c r="DB74" s="1">
        <v>0</v>
      </c>
      <c r="DC74" s="3">
        <v>1</v>
      </c>
      <c r="DD74" s="3">
        <v>0.7851786850501421</v>
      </c>
    </row>
    <row r="75" spans="1:108" ht="12.75" customHeight="1">
      <c r="A75" s="253">
        <v>571</v>
      </c>
      <c r="B75" s="82" t="s">
        <v>283</v>
      </c>
      <c r="C75" s="1">
        <v>1.0745414239960253E-4</v>
      </c>
      <c r="D75" s="1">
        <v>1.159780053545763E-4</v>
      </c>
      <c r="E75" s="1">
        <v>1.6505916296383514E-4</v>
      </c>
      <c r="F75" s="1">
        <v>2.64133517432845E-4</v>
      </c>
      <c r="G75" s="1">
        <v>1.9665604019545422E-4</v>
      </c>
      <c r="H75" s="1">
        <v>0</v>
      </c>
      <c r="I75" s="1">
        <v>1.0800221815938631E-3</v>
      </c>
      <c r="J75" s="1">
        <v>2.3136424287064348E-4</v>
      </c>
      <c r="K75" s="1">
        <v>2.1035913241285964E-4</v>
      </c>
      <c r="L75" s="1">
        <v>2.0075247216658887E-4</v>
      </c>
      <c r="M75" s="1">
        <v>0</v>
      </c>
      <c r="N75" s="1">
        <v>3.1994782767782206E-4</v>
      </c>
      <c r="O75" s="1">
        <v>4.5161304994060771E-4</v>
      </c>
      <c r="P75" s="1">
        <v>2.0918250521137049E-4</v>
      </c>
      <c r="Q75" s="1">
        <v>3.4740009049073452E-4</v>
      </c>
      <c r="R75" s="1">
        <v>2.9027649416940566E-4</v>
      </c>
      <c r="S75" s="1">
        <v>3.8555364512678539E-4</v>
      </c>
      <c r="T75" s="1">
        <v>5.1476686947476286E-4</v>
      </c>
      <c r="U75" s="1">
        <v>2.8517206250528869E-4</v>
      </c>
      <c r="V75" s="1">
        <v>2.385715487316562E-4</v>
      </c>
      <c r="W75" s="1">
        <v>2.1511252021992302E-4</v>
      </c>
      <c r="X75" s="1">
        <v>2.6129444716078602E-4</v>
      </c>
      <c r="Y75" s="1">
        <v>3.2901409035875718E-4</v>
      </c>
      <c r="Z75" s="1">
        <v>1.2580274430413894E-4</v>
      </c>
      <c r="AA75" s="1">
        <v>7.6365300626450518E-4</v>
      </c>
      <c r="AB75" s="1">
        <v>4.4029695097182062E-4</v>
      </c>
      <c r="AC75" s="1">
        <v>5.094091010692271E-5</v>
      </c>
      <c r="AD75" s="1">
        <v>1.9187076549844192E-4</v>
      </c>
      <c r="AE75" s="1">
        <v>5.6327847853537816E-4</v>
      </c>
      <c r="AF75" s="1">
        <v>2.8722549293890888E-4</v>
      </c>
      <c r="AG75" s="1">
        <v>4.1245989631641947E-4</v>
      </c>
      <c r="AH75" s="1">
        <v>3.7813571971727838E-4</v>
      </c>
      <c r="AI75" s="1">
        <v>3.3901247946131649E-4</v>
      </c>
      <c r="AJ75" s="1">
        <v>6.2131606951134895E-4</v>
      </c>
      <c r="AK75" s="1">
        <v>1.1026023158655135E-3</v>
      </c>
      <c r="AL75" s="1">
        <v>1.7692035388560472E-4</v>
      </c>
      <c r="AM75" s="1">
        <v>2.7507599862102686E-4</v>
      </c>
      <c r="AN75" s="1">
        <v>1.8098860043350113E-4</v>
      </c>
      <c r="AO75" s="1">
        <v>1.2632654359649145E-4</v>
      </c>
      <c r="AP75" s="1">
        <v>2.4439534268418567E-4</v>
      </c>
      <c r="AQ75" s="1">
        <v>9.1607048571016756E-4</v>
      </c>
      <c r="AR75" s="1">
        <v>3.971802273226316E-4</v>
      </c>
      <c r="AS75" s="1">
        <v>2.9391310760438377E-4</v>
      </c>
      <c r="AT75" s="1">
        <v>3.8545558595371945E-4</v>
      </c>
      <c r="AU75" s="1">
        <v>1.1069126690968372E-3</v>
      </c>
      <c r="AV75" s="1">
        <v>4.9808670724485005E-4</v>
      </c>
      <c r="AW75" s="1">
        <v>4.8150640095259831E-4</v>
      </c>
      <c r="AX75" s="1">
        <v>3.5134678747651601E-4</v>
      </c>
      <c r="AY75" s="1">
        <v>3.7175243420935769E-4</v>
      </c>
      <c r="AZ75" s="1">
        <v>5.0662712352215512E-4</v>
      </c>
      <c r="BA75" s="1">
        <v>1.6890339203426075E-4</v>
      </c>
      <c r="BB75" s="1">
        <v>2.829752130323572E-4</v>
      </c>
      <c r="BC75" s="1">
        <v>7.8675257688687978E-4</v>
      </c>
      <c r="BD75" s="1">
        <v>1.216402568792231E-4</v>
      </c>
      <c r="BE75" s="1">
        <v>2.5517490031700361E-4</v>
      </c>
      <c r="BF75" s="1">
        <v>2.2682707412195638E-4</v>
      </c>
      <c r="BG75" s="1">
        <v>4.7782275341278846E-4</v>
      </c>
      <c r="BH75" s="1">
        <v>3.7851561621102411E-4</v>
      </c>
      <c r="BI75" s="1">
        <v>3.7978996473281035E-4</v>
      </c>
      <c r="BJ75" s="1">
        <v>4.2267709113662271E-4</v>
      </c>
      <c r="BK75" s="1">
        <v>3.5089426995904446E-4</v>
      </c>
      <c r="BL75" s="1">
        <v>2.7185598017351727E-4</v>
      </c>
      <c r="BM75" s="1">
        <v>1.8889782616150153E-4</v>
      </c>
      <c r="BN75" s="1">
        <v>1.4708247867428449E-4</v>
      </c>
      <c r="BO75" s="1">
        <v>4.8179501287583785E-4</v>
      </c>
      <c r="BP75" s="1">
        <v>2.2257274002302993E-3</v>
      </c>
      <c r="BQ75" s="1">
        <v>8.9911065456787218E-4</v>
      </c>
      <c r="BR75" s="1">
        <v>1.955748560851503E-3</v>
      </c>
      <c r="BS75" s="1">
        <v>2.9580967242585497E-4</v>
      </c>
      <c r="BT75" s="1">
        <v>1.5054088306857817E-4</v>
      </c>
      <c r="BU75" s="1">
        <v>1.1650156603221504E-4</v>
      </c>
      <c r="BV75" s="1">
        <v>1.0002097397594683</v>
      </c>
      <c r="BW75" s="1">
        <v>2.7904127148131838E-4</v>
      </c>
      <c r="BX75" s="1">
        <v>2.1866511308857339E-4</v>
      </c>
      <c r="BY75" s="1">
        <v>4.7535092751359884E-4</v>
      </c>
      <c r="BZ75" s="1">
        <v>2.2660511224996185E-4</v>
      </c>
      <c r="CA75" s="1">
        <v>1.0354056534280401E-3</v>
      </c>
      <c r="CB75" s="1">
        <v>3.6901485632207399E-4</v>
      </c>
      <c r="CC75" s="1">
        <v>5.959059694663724E-4</v>
      </c>
      <c r="CD75" s="1">
        <v>3.7717459777368751E-4</v>
      </c>
      <c r="CE75" s="1">
        <v>4.9870550938933855E-4</v>
      </c>
      <c r="CF75" s="1">
        <v>8.1367317585083942E-4</v>
      </c>
      <c r="CG75" s="1">
        <v>1.9421839456841783E-4</v>
      </c>
      <c r="CH75" s="1">
        <v>7.2185269498660325E-4</v>
      </c>
      <c r="CI75" s="1">
        <v>4.460886900308148E-4</v>
      </c>
      <c r="CJ75" s="1">
        <v>1.1981388544478641E-3</v>
      </c>
      <c r="CK75" s="1">
        <v>8.1613832461424499E-4</v>
      </c>
      <c r="CL75" s="1">
        <v>2.0994027498373309E-3</v>
      </c>
      <c r="CM75" s="1">
        <v>3.2902678324535063E-4</v>
      </c>
      <c r="CN75" s="1">
        <v>6.0983816135053561E-4</v>
      </c>
      <c r="CO75" s="1">
        <v>3.0727312177165813E-4</v>
      </c>
      <c r="CP75" s="1">
        <v>1.7923281079623964E-4</v>
      </c>
      <c r="CQ75" s="1">
        <v>8.6464432368066097E-4</v>
      </c>
      <c r="CR75" s="1">
        <v>2.3170625901014897E-4</v>
      </c>
      <c r="CS75" s="1">
        <v>2.9355689133483129E-4</v>
      </c>
      <c r="CT75" s="1">
        <v>1.9136277622336479E-4</v>
      </c>
      <c r="CU75" s="1">
        <v>3.3717224284721359E-4</v>
      </c>
      <c r="CV75" s="1">
        <v>3.8937702708894306E-4</v>
      </c>
      <c r="CW75" s="1">
        <v>4.7939081079897587E-4</v>
      </c>
      <c r="CX75" s="1">
        <v>4.3818675089377052E-4</v>
      </c>
      <c r="CY75" s="1">
        <v>4.215883829690809E-4</v>
      </c>
      <c r="CZ75" s="1">
        <v>4.9319454047931372E-4</v>
      </c>
      <c r="DA75" s="1">
        <v>2.2062863132508355E-4</v>
      </c>
      <c r="DB75" s="1">
        <v>2.7826381100937367E-3</v>
      </c>
      <c r="DC75" s="3">
        <v>1.0477378196684759</v>
      </c>
      <c r="DD75" s="3">
        <v>0.82266140352459682</v>
      </c>
    </row>
    <row r="76" spans="1:108" ht="12.75" customHeight="1">
      <c r="A76" s="253">
        <v>572</v>
      </c>
      <c r="B76" s="82" t="s">
        <v>334</v>
      </c>
      <c r="C76" s="1">
        <v>5.2280055657914623E-3</v>
      </c>
      <c r="D76" s="1">
        <v>2.4486351425997144E-2</v>
      </c>
      <c r="E76" s="1">
        <v>4.6073994194400772E-3</v>
      </c>
      <c r="F76" s="1">
        <v>2.1055071930523212E-2</v>
      </c>
      <c r="G76" s="1">
        <v>8.4421223529792325E-3</v>
      </c>
      <c r="H76" s="1">
        <v>0</v>
      </c>
      <c r="I76" s="1">
        <v>8.397049604626363E-3</v>
      </c>
      <c r="J76" s="1">
        <v>1.2507042683529158E-2</v>
      </c>
      <c r="K76" s="1">
        <v>5.8031446120975607E-3</v>
      </c>
      <c r="L76" s="1">
        <v>1.4835937715261018E-2</v>
      </c>
      <c r="M76" s="1">
        <v>0</v>
      </c>
      <c r="N76" s="1">
        <v>4.995905078964448E-3</v>
      </c>
      <c r="O76" s="1">
        <v>5.1660578143735182E-3</v>
      </c>
      <c r="P76" s="1">
        <v>1.5047386883472473E-2</v>
      </c>
      <c r="Q76" s="1">
        <v>1.001944463016168E-2</v>
      </c>
      <c r="R76" s="1">
        <v>1.9335084679935666E-2</v>
      </c>
      <c r="S76" s="1">
        <v>1.3808630837671455E-2</v>
      </c>
      <c r="T76" s="1">
        <v>7.2957237466377252E-3</v>
      </c>
      <c r="U76" s="1">
        <v>1.0318357277689025E-2</v>
      </c>
      <c r="V76" s="1">
        <v>4.3818350019216501E-3</v>
      </c>
      <c r="W76" s="1">
        <v>5.6576349076251772E-3</v>
      </c>
      <c r="X76" s="1">
        <v>6.3773869768887423E-3</v>
      </c>
      <c r="Y76" s="1">
        <v>6.9230263132484104E-3</v>
      </c>
      <c r="Z76" s="1">
        <v>8.4173880001788721E-3</v>
      </c>
      <c r="AA76" s="1">
        <v>5.4816184381953599E-3</v>
      </c>
      <c r="AB76" s="1">
        <v>6.8919475987297869E-3</v>
      </c>
      <c r="AC76" s="1">
        <v>1.3156122305819984E-3</v>
      </c>
      <c r="AD76" s="1">
        <v>5.1090712456489705E-3</v>
      </c>
      <c r="AE76" s="1">
        <v>5.480085610458393E-3</v>
      </c>
      <c r="AF76" s="1">
        <v>5.6130720472491319E-3</v>
      </c>
      <c r="AG76" s="1">
        <v>5.9903973924717207E-3</v>
      </c>
      <c r="AH76" s="1">
        <v>1.1453893052662723E-2</v>
      </c>
      <c r="AI76" s="1">
        <v>1.3908320208661536E-2</v>
      </c>
      <c r="AJ76" s="1">
        <v>1.1251403153385449E-2</v>
      </c>
      <c r="AK76" s="1">
        <v>1.2711370855642659E-2</v>
      </c>
      <c r="AL76" s="1">
        <v>6.7442799534628457E-3</v>
      </c>
      <c r="AM76" s="1">
        <v>1.7208754857074193E-2</v>
      </c>
      <c r="AN76" s="1">
        <v>1.2724569417520478E-2</v>
      </c>
      <c r="AO76" s="1">
        <v>6.7937141646570547E-3</v>
      </c>
      <c r="AP76" s="1">
        <v>8.7871439774715194E-3</v>
      </c>
      <c r="AQ76" s="1">
        <v>8.5637865903520124E-3</v>
      </c>
      <c r="AR76" s="1">
        <v>6.5960898099188085E-3</v>
      </c>
      <c r="AS76" s="1">
        <v>5.279694302467039E-3</v>
      </c>
      <c r="AT76" s="1">
        <v>4.3156676703440438E-3</v>
      </c>
      <c r="AU76" s="1">
        <v>5.6152854010771752E-3</v>
      </c>
      <c r="AV76" s="1">
        <v>5.3765448261709229E-3</v>
      </c>
      <c r="AW76" s="1">
        <v>5.2823139660746086E-3</v>
      </c>
      <c r="AX76" s="1">
        <v>5.0846051569456941E-3</v>
      </c>
      <c r="AY76" s="1">
        <v>5.1164778544542325E-3</v>
      </c>
      <c r="AZ76" s="1">
        <v>3.9014246776862974E-3</v>
      </c>
      <c r="BA76" s="1">
        <v>5.616873359935051E-3</v>
      </c>
      <c r="BB76" s="1">
        <v>3.8534507181725479E-3</v>
      </c>
      <c r="BC76" s="1">
        <v>5.9693361621576601E-3</v>
      </c>
      <c r="BD76" s="1">
        <v>6.062184449782744E-3</v>
      </c>
      <c r="BE76" s="1">
        <v>8.4495565307340266E-3</v>
      </c>
      <c r="BF76" s="1">
        <v>4.8092286476107979E-3</v>
      </c>
      <c r="BG76" s="1">
        <v>8.621605428331236E-3</v>
      </c>
      <c r="BH76" s="1">
        <v>0.17360205014103114</v>
      </c>
      <c r="BI76" s="1">
        <v>1.0652697646969276E-2</v>
      </c>
      <c r="BJ76" s="1">
        <v>1.0880342528783529E-2</v>
      </c>
      <c r="BK76" s="1">
        <v>1.0752367256964256E-2</v>
      </c>
      <c r="BL76" s="1">
        <v>1.128471182156416E-2</v>
      </c>
      <c r="BM76" s="1">
        <v>7.9343594028365699E-3</v>
      </c>
      <c r="BN76" s="1">
        <v>1.1691873650487636E-2</v>
      </c>
      <c r="BO76" s="1">
        <v>5.4440591903288345E-3</v>
      </c>
      <c r="BP76" s="1">
        <v>1.1312391552538723E-2</v>
      </c>
      <c r="BQ76" s="1">
        <v>2.734480214269508E-3</v>
      </c>
      <c r="BR76" s="1">
        <v>4.4869085924511328E-3</v>
      </c>
      <c r="BS76" s="1">
        <v>1.1169679497514216E-3</v>
      </c>
      <c r="BT76" s="1">
        <v>8.436246319323121E-4</v>
      </c>
      <c r="BU76" s="1">
        <v>3.6950412583810599E-4</v>
      </c>
      <c r="BV76" s="1">
        <v>1.4188711470786114E-3</v>
      </c>
      <c r="BW76" s="1">
        <v>1.0022534228025104</v>
      </c>
      <c r="BX76" s="1">
        <v>2.8042008808157968E-3</v>
      </c>
      <c r="BY76" s="1">
        <v>2.2264706267824336E-3</v>
      </c>
      <c r="BZ76" s="1">
        <v>2.5996967129142865E-3</v>
      </c>
      <c r="CA76" s="1">
        <v>1.7683710189272297E-3</v>
      </c>
      <c r="CB76" s="1">
        <v>1.7823175209491673E-3</v>
      </c>
      <c r="CC76" s="1">
        <v>3.2212442256873189E-3</v>
      </c>
      <c r="CD76" s="1">
        <v>3.4421790493948404E-2</v>
      </c>
      <c r="CE76" s="1">
        <v>3.4970702114980939E-3</v>
      </c>
      <c r="CF76" s="1">
        <v>3.0445453457100635E-3</v>
      </c>
      <c r="CG76" s="1">
        <v>3.2533912491178409E-3</v>
      </c>
      <c r="CH76" s="1">
        <v>4.1946255005258504E-3</v>
      </c>
      <c r="CI76" s="1">
        <v>8.285157967441989E-3</v>
      </c>
      <c r="CJ76" s="1">
        <v>3.6483199811123881E-3</v>
      </c>
      <c r="CK76" s="1">
        <v>2.0975854106110416E-3</v>
      </c>
      <c r="CL76" s="1">
        <v>4.6893364782470909E-3</v>
      </c>
      <c r="CM76" s="1">
        <v>3.9684805848627424E-3</v>
      </c>
      <c r="CN76" s="1">
        <v>2.7083198156157085E-3</v>
      </c>
      <c r="CO76" s="1">
        <v>3.219722019533544E-3</v>
      </c>
      <c r="CP76" s="1">
        <v>2.2709058722110193E-3</v>
      </c>
      <c r="CQ76" s="1">
        <v>6.0940262046398509E-3</v>
      </c>
      <c r="CR76" s="1">
        <v>1.8709762073380219E-3</v>
      </c>
      <c r="CS76" s="1">
        <v>2.8375838845502844E-3</v>
      </c>
      <c r="CT76" s="1">
        <v>4.5946899080260917E-3</v>
      </c>
      <c r="CU76" s="1">
        <v>1.9187212787670426E-3</v>
      </c>
      <c r="CV76" s="1">
        <v>4.2838208788219109E-3</v>
      </c>
      <c r="CW76" s="1">
        <v>7.8881025592103162E-3</v>
      </c>
      <c r="CX76" s="1">
        <v>2.2947970868433857E-3</v>
      </c>
      <c r="CY76" s="1">
        <v>2.4787409898098358E-3</v>
      </c>
      <c r="CZ76" s="1">
        <v>1.0859012569101137E-2</v>
      </c>
      <c r="DA76" s="1">
        <v>1.9132382972072603E-2</v>
      </c>
      <c r="DB76" s="1">
        <v>1.9538151127330546E-2</v>
      </c>
      <c r="DC76" s="3">
        <v>1.9033565574534617</v>
      </c>
      <c r="DD76" s="3">
        <v>1.4944749989628743</v>
      </c>
    </row>
    <row r="77" spans="1:108" ht="12.75" customHeight="1">
      <c r="A77" s="253">
        <v>573</v>
      </c>
      <c r="B77" s="82" t="s">
        <v>285</v>
      </c>
      <c r="C77" s="1">
        <v>4.6408747077270211E-2</v>
      </c>
      <c r="D77" s="1">
        <v>1.8445584997482108E-2</v>
      </c>
      <c r="E77" s="1">
        <v>1.7055801886026706E-2</v>
      </c>
      <c r="F77" s="1">
        <v>3.7545088083285931E-2</v>
      </c>
      <c r="G77" s="1">
        <v>2.4223823348038336E-2</v>
      </c>
      <c r="H77" s="1">
        <v>0</v>
      </c>
      <c r="I77" s="1">
        <v>0.19959445371398357</v>
      </c>
      <c r="J77" s="1">
        <v>1.5818362110405309E-2</v>
      </c>
      <c r="K77" s="1">
        <v>6.7415748475796022E-3</v>
      </c>
      <c r="L77" s="1">
        <v>1.5017097110375341E-2</v>
      </c>
      <c r="M77" s="1">
        <v>0</v>
      </c>
      <c r="N77" s="1">
        <v>1.1602913258343723E-2</v>
      </c>
      <c r="O77" s="1">
        <v>7.7598867949476309E-3</v>
      </c>
      <c r="P77" s="1">
        <v>2.6830236045079593E-2</v>
      </c>
      <c r="Q77" s="1">
        <v>9.5154165517230497E-3</v>
      </c>
      <c r="R77" s="1">
        <v>6.7010537745158675E-3</v>
      </c>
      <c r="S77" s="1">
        <v>4.7798608643235896E-3</v>
      </c>
      <c r="T77" s="1">
        <v>1.0297774790514217E-2</v>
      </c>
      <c r="U77" s="1">
        <v>4.8136655039571702E-3</v>
      </c>
      <c r="V77" s="1">
        <v>5.6586951480570606E-3</v>
      </c>
      <c r="W77" s="1">
        <v>3.0249331616012511E-3</v>
      </c>
      <c r="X77" s="1">
        <v>5.447079683993457E-3</v>
      </c>
      <c r="Y77" s="1">
        <v>1.7805523334164077E-3</v>
      </c>
      <c r="Z77" s="1">
        <v>5.8523864768101992E-3</v>
      </c>
      <c r="AA77" s="1">
        <v>4.0565008369142569E-3</v>
      </c>
      <c r="AB77" s="1">
        <v>2.8715876144472883E-3</v>
      </c>
      <c r="AC77" s="1">
        <v>6.0475679028063436E-4</v>
      </c>
      <c r="AD77" s="1">
        <v>1.1131420075415946E-3</v>
      </c>
      <c r="AE77" s="1">
        <v>2.7636550762234731E-3</v>
      </c>
      <c r="AF77" s="1">
        <v>3.0453079916679168E-3</v>
      </c>
      <c r="AG77" s="1">
        <v>1.2752298777300932E-2</v>
      </c>
      <c r="AH77" s="1">
        <v>3.092384372771863E-3</v>
      </c>
      <c r="AI77" s="1">
        <v>2.6221618069581794E-2</v>
      </c>
      <c r="AJ77" s="1">
        <v>5.4753750746798883E-3</v>
      </c>
      <c r="AK77" s="1">
        <v>5.9476338139465281E-3</v>
      </c>
      <c r="AL77" s="1">
        <v>6.3171233450551216E-3</v>
      </c>
      <c r="AM77" s="1">
        <v>7.936572001104366E-3</v>
      </c>
      <c r="AN77" s="1">
        <v>7.9061237084505562E-3</v>
      </c>
      <c r="AO77" s="1">
        <v>3.8302383512932355E-3</v>
      </c>
      <c r="AP77" s="1">
        <v>4.344679623938353E-3</v>
      </c>
      <c r="AQ77" s="1">
        <v>1.2295714507653363E-2</v>
      </c>
      <c r="AR77" s="1">
        <v>1.0966066143900086E-2</v>
      </c>
      <c r="AS77" s="1">
        <v>7.3867670074348763E-3</v>
      </c>
      <c r="AT77" s="1">
        <v>6.2076536071953526E-3</v>
      </c>
      <c r="AU77" s="1">
        <v>1.0972050919684565E-2</v>
      </c>
      <c r="AV77" s="1">
        <v>5.8699880220339298E-3</v>
      </c>
      <c r="AW77" s="1">
        <v>2.013320391267513E-3</v>
      </c>
      <c r="AX77" s="1">
        <v>3.9638480371920574E-3</v>
      </c>
      <c r="AY77" s="1">
        <v>4.8049098907915928E-3</v>
      </c>
      <c r="AZ77" s="1">
        <v>2.8028955236294728E-3</v>
      </c>
      <c r="BA77" s="1">
        <v>3.8154002513969229E-3</v>
      </c>
      <c r="BB77" s="1">
        <v>2.0151307608602129E-3</v>
      </c>
      <c r="BC77" s="1">
        <v>4.7442034464128995E-3</v>
      </c>
      <c r="BD77" s="1">
        <v>2.1171045559762935E-3</v>
      </c>
      <c r="BE77" s="1">
        <v>3.8722032881380107E-3</v>
      </c>
      <c r="BF77" s="1">
        <v>2.2634268774003093E-3</v>
      </c>
      <c r="BG77" s="1">
        <v>3.4668609352101441E-2</v>
      </c>
      <c r="BH77" s="1">
        <v>1.2997186829275103E-2</v>
      </c>
      <c r="BI77" s="1">
        <v>2.0005945059551767E-2</v>
      </c>
      <c r="BJ77" s="1">
        <v>2.2410052697425405E-2</v>
      </c>
      <c r="BK77" s="1">
        <v>2.4655590490715081E-2</v>
      </c>
      <c r="BL77" s="1">
        <v>1.6060366611752964E-2</v>
      </c>
      <c r="BM77" s="1">
        <v>4.6730700100403371E-3</v>
      </c>
      <c r="BN77" s="1">
        <v>5.550177710554805E-3</v>
      </c>
      <c r="BO77" s="1">
        <v>9.8529257431137132E-3</v>
      </c>
      <c r="BP77" s="1">
        <v>2.1434425331065207E-2</v>
      </c>
      <c r="BQ77" s="1">
        <v>3.4506914669608625E-2</v>
      </c>
      <c r="BR77" s="1">
        <v>8.6703764841248813E-3</v>
      </c>
      <c r="BS77" s="1">
        <v>6.3449941640387865E-3</v>
      </c>
      <c r="BT77" s="1">
        <v>4.1433944691957342E-3</v>
      </c>
      <c r="BU77" s="1">
        <v>1.4143391394236915E-3</v>
      </c>
      <c r="BV77" s="1">
        <v>3.9289999006765393E-3</v>
      </c>
      <c r="BW77" s="1">
        <v>2.9030561229989324E-3</v>
      </c>
      <c r="BX77" s="1">
        <v>1.0037669198702577</v>
      </c>
      <c r="BY77" s="1">
        <v>6.4713603452995396E-3</v>
      </c>
      <c r="BZ77" s="1">
        <v>2.6858198911922124E-3</v>
      </c>
      <c r="CA77" s="1">
        <v>3.4850152577017629E-3</v>
      </c>
      <c r="CB77" s="1">
        <v>3.7578999041317064E-3</v>
      </c>
      <c r="CC77" s="1">
        <v>5.3578059215400858E-3</v>
      </c>
      <c r="CD77" s="1">
        <v>8.1943825298412178E-3</v>
      </c>
      <c r="CE77" s="1">
        <v>9.632364804742723E-3</v>
      </c>
      <c r="CF77" s="1">
        <v>8.4927713521044685E-3</v>
      </c>
      <c r="CG77" s="1">
        <v>1.4812102386590508E-2</v>
      </c>
      <c r="CH77" s="1">
        <v>4.9286014423734446E-3</v>
      </c>
      <c r="CI77" s="1">
        <v>1.3290437587187372E-2</v>
      </c>
      <c r="CJ77" s="1">
        <v>1.3020018569823431E-2</v>
      </c>
      <c r="CK77" s="1">
        <v>9.7050068946123776E-3</v>
      </c>
      <c r="CL77" s="1">
        <v>7.5395465321410155E-3</v>
      </c>
      <c r="CM77" s="1">
        <v>5.5232156210698871E-3</v>
      </c>
      <c r="CN77" s="1">
        <v>5.4670507487143728E-3</v>
      </c>
      <c r="CO77" s="1">
        <v>7.4961190292372401E-3</v>
      </c>
      <c r="CP77" s="1">
        <v>7.8981581742752875E-3</v>
      </c>
      <c r="CQ77" s="1">
        <v>1.329814255926791E-2</v>
      </c>
      <c r="CR77" s="1">
        <v>1.1857340989358277E-2</v>
      </c>
      <c r="CS77" s="1">
        <v>1.3640450226002564E-2</v>
      </c>
      <c r="CT77" s="1">
        <v>5.7374440218107246E-3</v>
      </c>
      <c r="CU77" s="1">
        <v>7.9328322076125252E-3</v>
      </c>
      <c r="CV77" s="1">
        <v>3.1823949545386913E-2</v>
      </c>
      <c r="CW77" s="1">
        <v>5.98872288420816E-3</v>
      </c>
      <c r="CX77" s="1">
        <v>1.5424957536488062E-2</v>
      </c>
      <c r="CY77" s="1">
        <v>2.664779605554846E-2</v>
      </c>
      <c r="CZ77" s="1">
        <v>2.5408326014186997E-2</v>
      </c>
      <c r="DA77" s="1">
        <v>3.9386861983720005E-3</v>
      </c>
      <c r="DB77" s="1">
        <v>1.6473535661062692E-2</v>
      </c>
      <c r="DC77" s="3">
        <v>2.2232218737956999</v>
      </c>
      <c r="DD77" s="3">
        <v>1.7456264274416207</v>
      </c>
    </row>
    <row r="78" spans="1:108" ht="12.75" customHeight="1">
      <c r="A78" s="254">
        <v>574</v>
      </c>
      <c r="B78" s="255" t="s">
        <v>286</v>
      </c>
      <c r="C78" s="26">
        <v>1.0857728497270143E-3</v>
      </c>
      <c r="D78" s="26">
        <v>2.7948953974500611E-3</v>
      </c>
      <c r="E78" s="26">
        <v>4.7797532388720346E-4</v>
      </c>
      <c r="F78" s="26">
        <v>6.5246244963859245E-4</v>
      </c>
      <c r="G78" s="26">
        <v>1.1130864946318406E-3</v>
      </c>
      <c r="H78" s="26">
        <v>0</v>
      </c>
      <c r="I78" s="26">
        <v>1.1531875579956468E-3</v>
      </c>
      <c r="J78" s="26">
        <v>8.9451542541582976E-4</v>
      </c>
      <c r="K78" s="26">
        <v>4.0585697218599584E-4</v>
      </c>
      <c r="L78" s="26">
        <v>2.1002557304778905E-3</v>
      </c>
      <c r="M78" s="26">
        <v>0</v>
      </c>
      <c r="N78" s="26">
        <v>3.6529791301938795E-4</v>
      </c>
      <c r="O78" s="26">
        <v>1.6786708196859853E-4</v>
      </c>
      <c r="P78" s="26">
        <v>2.6176474925401513E-3</v>
      </c>
      <c r="Q78" s="26">
        <v>5.6622360931319411E-4</v>
      </c>
      <c r="R78" s="26">
        <v>3.6648246620516584E-3</v>
      </c>
      <c r="S78" s="26">
        <v>9.5979662731832832E-4</v>
      </c>
      <c r="T78" s="26">
        <v>5.0915933406144053E-4</v>
      </c>
      <c r="U78" s="26">
        <v>2.2512246884622989E-3</v>
      </c>
      <c r="V78" s="26">
        <v>1.2886884802115869E-3</v>
      </c>
      <c r="W78" s="26">
        <v>1.774028097168889E-3</v>
      </c>
      <c r="X78" s="26">
        <v>1.3486213769962477E-3</v>
      </c>
      <c r="Y78" s="26">
        <v>1.450118272741214E-3</v>
      </c>
      <c r="Z78" s="26">
        <v>1.8170645738945564E-3</v>
      </c>
      <c r="AA78" s="26">
        <v>4.6243133656280764E-4</v>
      </c>
      <c r="AB78" s="26">
        <v>7.5518645969965327E-4</v>
      </c>
      <c r="AC78" s="26">
        <v>2.4268858577055239E-3</v>
      </c>
      <c r="AD78" s="26">
        <v>1.2919645390097736E-2</v>
      </c>
      <c r="AE78" s="26">
        <v>4.0984910234558318E-4</v>
      </c>
      <c r="AF78" s="26">
        <v>3.7916528565241979E-4</v>
      </c>
      <c r="AG78" s="26">
        <v>1.6579375170617036E-4</v>
      </c>
      <c r="AH78" s="26">
        <v>5.8948374126542786E-4</v>
      </c>
      <c r="AI78" s="26">
        <v>5.1747204515695212E-3</v>
      </c>
      <c r="AJ78" s="26">
        <v>1.4569006984193906E-3</v>
      </c>
      <c r="AK78" s="26">
        <v>3.3187060418839081E-3</v>
      </c>
      <c r="AL78" s="26">
        <v>3.6019519541868228E-3</v>
      </c>
      <c r="AM78" s="26">
        <v>4.0388103102974131E-3</v>
      </c>
      <c r="AN78" s="26">
        <v>3.8900822301940067E-3</v>
      </c>
      <c r="AO78" s="26">
        <v>1.0549160728833858E-2</v>
      </c>
      <c r="AP78" s="26">
        <v>1.4870314018662846E-3</v>
      </c>
      <c r="AQ78" s="26">
        <v>1.75768666992265E-3</v>
      </c>
      <c r="AR78" s="26">
        <v>1.4244074539998765E-3</v>
      </c>
      <c r="AS78" s="26">
        <v>6.7065794861733633E-4</v>
      </c>
      <c r="AT78" s="26">
        <v>5.8468511299598371E-4</v>
      </c>
      <c r="AU78" s="26">
        <v>3.0903838855801137E-4</v>
      </c>
      <c r="AV78" s="26">
        <v>4.1845861537098634E-4</v>
      </c>
      <c r="AW78" s="26">
        <v>4.6199636390852576E-4</v>
      </c>
      <c r="AX78" s="26">
        <v>5.3745892552779187E-4</v>
      </c>
      <c r="AY78" s="26">
        <v>4.4210588658362079E-4</v>
      </c>
      <c r="AZ78" s="26">
        <v>2.1979667733869402E-4</v>
      </c>
      <c r="BA78" s="26">
        <v>4.5259033134271444E-4</v>
      </c>
      <c r="BB78" s="26">
        <v>3.545603558112905E-4</v>
      </c>
      <c r="BC78" s="26">
        <v>2.5929712946100742E-4</v>
      </c>
      <c r="BD78" s="26">
        <v>1.2020613761096813E-3</v>
      </c>
      <c r="BE78" s="26">
        <v>1.531816629573603E-3</v>
      </c>
      <c r="BF78" s="26">
        <v>2.1511771201490371E-4</v>
      </c>
      <c r="BG78" s="26">
        <v>5.5786267898918108E-4</v>
      </c>
      <c r="BH78" s="26">
        <v>4.2768456097375902E-2</v>
      </c>
      <c r="BI78" s="26">
        <v>7.3110356578774238E-4</v>
      </c>
      <c r="BJ78" s="26">
        <v>6.9762947961245496E-4</v>
      </c>
      <c r="BK78" s="26">
        <v>1.4022048169686182E-3</v>
      </c>
      <c r="BL78" s="26">
        <v>1.3043452371221667E-3</v>
      </c>
      <c r="BM78" s="26">
        <v>3.2020975211533289E-3</v>
      </c>
      <c r="BN78" s="26">
        <v>2.2230343967510379E-3</v>
      </c>
      <c r="BO78" s="26">
        <v>3.7464955363573931E-4</v>
      </c>
      <c r="BP78" s="26">
        <v>4.5376985270743648E-4</v>
      </c>
      <c r="BQ78" s="26">
        <v>2.3048754533366595E-4</v>
      </c>
      <c r="BR78" s="26">
        <v>1.4685722623853243E-4</v>
      </c>
      <c r="BS78" s="26">
        <v>1.0041605612356347E-4</v>
      </c>
      <c r="BT78" s="26">
        <v>5.1165305796630187E-5</v>
      </c>
      <c r="BU78" s="26">
        <v>2.1375431537354382E-5</v>
      </c>
      <c r="BV78" s="26">
        <v>1.5033877766648754E-4</v>
      </c>
      <c r="BW78" s="26">
        <v>1.1999323844868982E-3</v>
      </c>
      <c r="BX78" s="26">
        <v>2.7018136501026965E-3</v>
      </c>
      <c r="BY78" s="26">
        <v>1.1183999638852797</v>
      </c>
      <c r="BZ78" s="26">
        <v>1.0106709427679429E-3</v>
      </c>
      <c r="CA78" s="26">
        <v>6.3493752288969831E-5</v>
      </c>
      <c r="CB78" s="26">
        <v>1.7749246759016119E-4</v>
      </c>
      <c r="CC78" s="26">
        <v>1.1537382132089595E-4</v>
      </c>
      <c r="CD78" s="26">
        <v>7.6345437107566271E-4</v>
      </c>
      <c r="CE78" s="26">
        <v>1.0785917600195038E-4</v>
      </c>
      <c r="CF78" s="26">
        <v>1.3026593701374975E-4</v>
      </c>
      <c r="CG78" s="26">
        <v>2.087080342848559E-4</v>
      </c>
      <c r="CH78" s="26">
        <v>6.9853477590942566E-5</v>
      </c>
      <c r="CI78" s="26">
        <v>3.8692762118443409E-4</v>
      </c>
      <c r="CJ78" s="26">
        <v>1.6840055266076814E-4</v>
      </c>
      <c r="CK78" s="26">
        <v>1.8003556228725874E-4</v>
      </c>
      <c r="CL78" s="26">
        <v>2.4803058848993446E-4</v>
      </c>
      <c r="CM78" s="26">
        <v>1.4266245951848099E-4</v>
      </c>
      <c r="CN78" s="26">
        <v>2.1140549039847179E-4</v>
      </c>
      <c r="CO78" s="26">
        <v>1.8321568069335192E-4</v>
      </c>
      <c r="CP78" s="26">
        <v>1.6592218503894276E-4</v>
      </c>
      <c r="CQ78" s="26">
        <v>2.1666963643635797E-4</v>
      </c>
      <c r="CR78" s="26">
        <v>1.2090728187314107E-4</v>
      </c>
      <c r="CS78" s="26">
        <v>1.091445602721563E-4</v>
      </c>
      <c r="CT78" s="26">
        <v>4.8368065046160532E-4</v>
      </c>
      <c r="CU78" s="26">
        <v>1.1053327785545936E-4</v>
      </c>
      <c r="CV78" s="26">
        <v>3.3602633270342895E-4</v>
      </c>
      <c r="CW78" s="26">
        <v>3.7920703149608303E-4</v>
      </c>
      <c r="CX78" s="26">
        <v>2.4189213559844258E-4</v>
      </c>
      <c r="CY78" s="26">
        <v>2.9066944676373936E-4</v>
      </c>
      <c r="CZ78" s="26">
        <v>2.7065208237370955E-4</v>
      </c>
      <c r="DA78" s="26">
        <v>1.2128116778240142E-3</v>
      </c>
      <c r="DB78" s="26">
        <v>4.6026058206254545E-4</v>
      </c>
      <c r="DC78" s="6">
        <v>1.2772098410091774</v>
      </c>
      <c r="DD78" s="6">
        <v>1.002837943496687</v>
      </c>
    </row>
    <row r="79" spans="1:108" ht="12.75" customHeight="1">
      <c r="A79" s="253">
        <v>575</v>
      </c>
      <c r="B79" s="82" t="s">
        <v>287</v>
      </c>
      <c r="C79" s="1">
        <v>9.7444013211097022E-5</v>
      </c>
      <c r="D79" s="1">
        <v>1.0488090400768422E-4</v>
      </c>
      <c r="E79" s="1">
        <v>5.2029805200594955E-4</v>
      </c>
      <c r="F79" s="1">
        <v>1.0764391188543652E-4</v>
      </c>
      <c r="G79" s="1">
        <v>1.6542599393412952E-4</v>
      </c>
      <c r="H79" s="1">
        <v>0</v>
      </c>
      <c r="I79" s="1">
        <v>1.6459408487435284E-3</v>
      </c>
      <c r="J79" s="1">
        <v>1.2270427094179408E-4</v>
      </c>
      <c r="K79" s="1">
        <v>1.1945511993529432E-4</v>
      </c>
      <c r="L79" s="1">
        <v>1.5033822760800736E-4</v>
      </c>
      <c r="M79" s="1">
        <v>0</v>
      </c>
      <c r="N79" s="1">
        <v>2.9257490963521658E-4</v>
      </c>
      <c r="O79" s="1">
        <v>5.5886390887474667E-4</v>
      </c>
      <c r="P79" s="1">
        <v>1.6208116222301595E-4</v>
      </c>
      <c r="Q79" s="1">
        <v>4.918547420602055E-4</v>
      </c>
      <c r="R79" s="1">
        <v>1.5816041839988702E-4</v>
      </c>
      <c r="S79" s="1">
        <v>2.1626830439546964E-4</v>
      </c>
      <c r="T79" s="1">
        <v>5.2294674221496076E-4</v>
      </c>
      <c r="U79" s="1">
        <v>1.8369076355731614E-4</v>
      </c>
      <c r="V79" s="1">
        <v>1.7062251059977854E-4</v>
      </c>
      <c r="W79" s="1">
        <v>9.2477607406486032E-5</v>
      </c>
      <c r="X79" s="1">
        <v>1.5333569372320293E-4</v>
      </c>
      <c r="Y79" s="1">
        <v>1.9589893773489374E-4</v>
      </c>
      <c r="Z79" s="1">
        <v>1.0039785331126333E-4</v>
      </c>
      <c r="AA79" s="1">
        <v>1.4671108144322714E-3</v>
      </c>
      <c r="AB79" s="1">
        <v>3.462100493591401E-4</v>
      </c>
      <c r="AC79" s="1">
        <v>4.0284828697845665E-5</v>
      </c>
      <c r="AD79" s="1">
        <v>9.9706380464781449E-5</v>
      </c>
      <c r="AE79" s="1">
        <v>2.7297426538935176E-4</v>
      </c>
      <c r="AF79" s="1">
        <v>3.3423528136480136E-4</v>
      </c>
      <c r="AG79" s="1">
        <v>6.7740825303917414E-4</v>
      </c>
      <c r="AH79" s="1">
        <v>2.7642281951555201E-4</v>
      </c>
      <c r="AI79" s="1">
        <v>2.8538443343596254E-4</v>
      </c>
      <c r="AJ79" s="1">
        <v>2.5710160733305812E-4</v>
      </c>
      <c r="AK79" s="1">
        <v>2.4516986806810362E-4</v>
      </c>
      <c r="AL79" s="1">
        <v>1.1102394976714301E-4</v>
      </c>
      <c r="AM79" s="1">
        <v>1.6328757685310391E-4</v>
      </c>
      <c r="AN79" s="1">
        <v>1.1036096905785706E-4</v>
      </c>
      <c r="AO79" s="1">
        <v>8.5656959118429583E-5</v>
      </c>
      <c r="AP79" s="1">
        <v>1.4030542195047198E-4</v>
      </c>
      <c r="AQ79" s="1">
        <v>4.9218308894850567E-4</v>
      </c>
      <c r="AR79" s="1">
        <v>3.1739991737423252E-4</v>
      </c>
      <c r="AS79" s="1">
        <v>5.1556775158874933E-4</v>
      </c>
      <c r="AT79" s="1">
        <v>4.3487724207650735E-4</v>
      </c>
      <c r="AU79" s="1">
        <v>3.4913765901882715E-4</v>
      </c>
      <c r="AV79" s="1">
        <v>2.0666857122710996E-4</v>
      </c>
      <c r="AW79" s="1">
        <v>2.3890311483584239E-4</v>
      </c>
      <c r="AX79" s="1">
        <v>3.1314006734869493E-4</v>
      </c>
      <c r="AY79" s="1">
        <v>2.5637836484341181E-4</v>
      </c>
      <c r="AZ79" s="1">
        <v>3.6084296223259585E-4</v>
      </c>
      <c r="BA79" s="1">
        <v>5.3640807833742936E-4</v>
      </c>
      <c r="BB79" s="1">
        <v>1.2739909120202292E-4</v>
      </c>
      <c r="BC79" s="1">
        <v>3.4519382818851032E-4</v>
      </c>
      <c r="BD79" s="1">
        <v>1.4003219774571919E-4</v>
      </c>
      <c r="BE79" s="1">
        <v>1.4556810713307121E-4</v>
      </c>
      <c r="BF79" s="1">
        <v>1.7977493916070014E-4</v>
      </c>
      <c r="BG79" s="1">
        <v>3.4003837067601969E-4</v>
      </c>
      <c r="BH79" s="1">
        <v>8.8554338744306822E-5</v>
      </c>
      <c r="BI79" s="1">
        <v>1.6892335254548485E-4</v>
      </c>
      <c r="BJ79" s="1">
        <v>2.7292606973620514E-4</v>
      </c>
      <c r="BK79" s="1">
        <v>1.8763074937990884E-4</v>
      </c>
      <c r="BL79" s="1">
        <v>1.8075334988608714E-4</v>
      </c>
      <c r="BM79" s="1">
        <v>1.2235459317749942E-4</v>
      </c>
      <c r="BN79" s="1">
        <v>1.0480488408918366E-4</v>
      </c>
      <c r="BO79" s="1">
        <v>4.4488913200171621E-4</v>
      </c>
      <c r="BP79" s="1">
        <v>1.2586186061661611E-3</v>
      </c>
      <c r="BQ79" s="1">
        <v>1.1242554286503914E-3</v>
      </c>
      <c r="BR79" s="1">
        <v>4.9412345382541655E-4</v>
      </c>
      <c r="BS79" s="1">
        <v>1.8020320693269806E-4</v>
      </c>
      <c r="BT79" s="1">
        <v>1.0475203678050634E-4</v>
      </c>
      <c r="BU79" s="1">
        <v>3.2573741871643152E-5</v>
      </c>
      <c r="BV79" s="1">
        <v>9.4758743312514163E-5</v>
      </c>
      <c r="BW79" s="1">
        <v>1.8983193887119111E-4</v>
      </c>
      <c r="BX79" s="1">
        <v>1.4506212053787246E-4</v>
      </c>
      <c r="BY79" s="1">
        <v>2.2922097105301638E-4</v>
      </c>
      <c r="BZ79" s="1">
        <v>1.001369725344464</v>
      </c>
      <c r="CA79" s="1">
        <v>7.4706642678347055E-4</v>
      </c>
      <c r="CB79" s="1">
        <v>2.0332398188336467E-4</v>
      </c>
      <c r="CC79" s="1">
        <v>3.6709519896623775E-4</v>
      </c>
      <c r="CD79" s="1">
        <v>6.8953608023185828E-3</v>
      </c>
      <c r="CE79" s="1">
        <v>6.2969042064665664E-4</v>
      </c>
      <c r="CF79" s="1">
        <v>1.2473314867115449E-3</v>
      </c>
      <c r="CG79" s="1">
        <v>1.4561822676466254E-3</v>
      </c>
      <c r="CH79" s="1">
        <v>1.2989292678530408E-3</v>
      </c>
      <c r="CI79" s="1">
        <v>5.1826022806758451E-3</v>
      </c>
      <c r="CJ79" s="1">
        <v>3.8671345056863238E-4</v>
      </c>
      <c r="CK79" s="1">
        <v>9.7128873000142471E-4</v>
      </c>
      <c r="CL79" s="1">
        <v>2.0113960013049804E-3</v>
      </c>
      <c r="CM79" s="1">
        <v>3.0633840552055216E-4</v>
      </c>
      <c r="CN79" s="1">
        <v>1.8117003766163282E-4</v>
      </c>
      <c r="CO79" s="1">
        <v>1.8089387975057141E-4</v>
      </c>
      <c r="CP79" s="1">
        <v>1.5122137442510504E-4</v>
      </c>
      <c r="CQ79" s="1">
        <v>1.3236295363844774E-3</v>
      </c>
      <c r="CR79" s="1">
        <v>5.3832591365627637E-4</v>
      </c>
      <c r="CS79" s="1">
        <v>1.403231116559431E-3</v>
      </c>
      <c r="CT79" s="1">
        <v>2.0007938007504818E-4</v>
      </c>
      <c r="CU79" s="1">
        <v>9.1586821082589517E-4</v>
      </c>
      <c r="CV79" s="1">
        <v>3.5920077055433004E-4</v>
      </c>
      <c r="CW79" s="1">
        <v>2.4084289422354464E-4</v>
      </c>
      <c r="CX79" s="1">
        <v>4.5169797192397596E-4</v>
      </c>
      <c r="CY79" s="1">
        <v>5.8746404106367828E-4</v>
      </c>
      <c r="CZ79" s="1">
        <v>5.178534664854105E-4</v>
      </c>
      <c r="DA79" s="1">
        <v>1.5429396504985354E-4</v>
      </c>
      <c r="DB79" s="1">
        <v>1.8797916630494034E-3</v>
      </c>
      <c r="DC79" s="3">
        <v>1.0541283067307901</v>
      </c>
      <c r="DD79" s="3">
        <v>0.82767907775301464</v>
      </c>
    </row>
    <row r="80" spans="1:108" ht="12.75" customHeight="1">
      <c r="A80" s="253">
        <v>576</v>
      </c>
      <c r="B80" s="82" t="s">
        <v>288</v>
      </c>
      <c r="C80" s="1">
        <v>1.3903284003832217E-4</v>
      </c>
      <c r="D80" s="1">
        <v>5.7496698698354047E-4</v>
      </c>
      <c r="E80" s="1">
        <v>1.1198228073951981E-4</v>
      </c>
      <c r="F80" s="1">
        <v>7.4138882093765653E-5</v>
      </c>
      <c r="G80" s="1">
        <v>2.3709909543551762E-4</v>
      </c>
      <c r="H80" s="1">
        <v>0</v>
      </c>
      <c r="I80" s="1">
        <v>1.0132211753725664E-4</v>
      </c>
      <c r="J80" s="1">
        <v>3.9538450176975957E-4</v>
      </c>
      <c r="K80" s="1">
        <v>1.2703885833079083E-4</v>
      </c>
      <c r="L80" s="1">
        <v>3.7103181453165189E-4</v>
      </c>
      <c r="M80" s="1">
        <v>0</v>
      </c>
      <c r="N80" s="1">
        <v>1.078715419812986E-4</v>
      </c>
      <c r="O80" s="1">
        <v>9.5816124797798593E-5</v>
      </c>
      <c r="P80" s="1">
        <v>2.105645874914997E-4</v>
      </c>
      <c r="Q80" s="1">
        <v>2.2006908845419913E-4</v>
      </c>
      <c r="R80" s="1">
        <v>3.3737744468639869E-4</v>
      </c>
      <c r="S80" s="1">
        <v>3.1158363771486278E-4</v>
      </c>
      <c r="T80" s="1">
        <v>2.3273078438917452E-4</v>
      </c>
      <c r="U80" s="1">
        <v>2.0511918915553092E-4</v>
      </c>
      <c r="V80" s="1">
        <v>1.1214017003082032E-4</v>
      </c>
      <c r="W80" s="1">
        <v>2.5056627192853543E-4</v>
      </c>
      <c r="X80" s="1">
        <v>2.1067494433435826E-4</v>
      </c>
      <c r="Y80" s="1">
        <v>2.333372704232899E-4</v>
      </c>
      <c r="Z80" s="1">
        <v>2.7237461047322221E-5</v>
      </c>
      <c r="AA80" s="1">
        <v>1.1471138060335002E-4</v>
      </c>
      <c r="AB80" s="1">
        <v>1.901949697592009E-4</v>
      </c>
      <c r="AC80" s="1">
        <v>1.1127225960659765E-4</v>
      </c>
      <c r="AD80" s="1">
        <v>9.2881540763967805E-5</v>
      </c>
      <c r="AE80" s="1">
        <v>1.211000815576259E-4</v>
      </c>
      <c r="AF80" s="1">
        <v>1.1482935431863842E-4</v>
      </c>
      <c r="AG80" s="1">
        <v>1.8082266890175142E-4</v>
      </c>
      <c r="AH80" s="1">
        <v>1.5614335052080454E-5</v>
      </c>
      <c r="AI80" s="1">
        <v>4.6284482728962739E-4</v>
      </c>
      <c r="AJ80" s="1">
        <v>2.363373030322085E-4</v>
      </c>
      <c r="AK80" s="1">
        <v>3.9337582775364406E-4</v>
      </c>
      <c r="AL80" s="1">
        <v>1.6185871382297081E-4</v>
      </c>
      <c r="AM80" s="1">
        <v>4.0021577364527912E-4</v>
      </c>
      <c r="AN80" s="1">
        <v>2.9210347521527603E-4</v>
      </c>
      <c r="AO80" s="1">
        <v>1.2991999916903499E-4</v>
      </c>
      <c r="AP80" s="1">
        <v>1.8459446654578513E-4</v>
      </c>
      <c r="AQ80" s="1">
        <v>1.7544525195846379E-4</v>
      </c>
      <c r="AR80" s="1">
        <v>1.2690089950538174E-4</v>
      </c>
      <c r="AS80" s="1">
        <v>1.027057943425063E-4</v>
      </c>
      <c r="AT80" s="1">
        <v>7.863159988672741E-5</v>
      </c>
      <c r="AU80" s="1">
        <v>1.0760149588087887E-4</v>
      </c>
      <c r="AV80" s="1">
        <v>9.7286517710565447E-5</v>
      </c>
      <c r="AW80" s="1">
        <v>1.0773236198547589E-4</v>
      </c>
      <c r="AX80" s="1">
        <v>9.4507247213399838E-5</v>
      </c>
      <c r="AY80" s="1">
        <v>1.1245049863368612E-4</v>
      </c>
      <c r="AZ80" s="1">
        <v>8.6906281694753242E-5</v>
      </c>
      <c r="BA80" s="1">
        <v>1.1383901775039243E-4</v>
      </c>
      <c r="BB80" s="1">
        <v>1.049209339037733E-4</v>
      </c>
      <c r="BC80" s="1">
        <v>1.0210785571280598E-4</v>
      </c>
      <c r="BD80" s="1">
        <v>1.6709651423499978E-4</v>
      </c>
      <c r="BE80" s="1">
        <v>1.8645030761743923E-4</v>
      </c>
      <c r="BF80" s="1">
        <v>2.0195198041771596E-5</v>
      </c>
      <c r="BG80" s="1">
        <v>1.6550449097638023E-4</v>
      </c>
      <c r="BH80" s="1">
        <v>2.508045641160452E-4</v>
      </c>
      <c r="BI80" s="1">
        <v>2.0691681365792987E-4</v>
      </c>
      <c r="BJ80" s="1">
        <v>2.0989716652266655E-4</v>
      </c>
      <c r="BK80" s="1">
        <v>2.1450581028034378E-4</v>
      </c>
      <c r="BL80" s="1">
        <v>2.3345139844231007E-4</v>
      </c>
      <c r="BM80" s="1">
        <v>2.033284621720143E-4</v>
      </c>
      <c r="BN80" s="1">
        <v>2.9201866754310945E-4</v>
      </c>
      <c r="BO80" s="1">
        <v>6.437412779855828E-5</v>
      </c>
      <c r="BP80" s="1">
        <v>5.6668764410746425E-5</v>
      </c>
      <c r="BQ80" s="1">
        <v>3.6537619273166566E-5</v>
      </c>
      <c r="BR80" s="1">
        <v>3.4203076052211211E-5</v>
      </c>
      <c r="BS80" s="1">
        <v>1.6287365036374024E-5</v>
      </c>
      <c r="BT80" s="1">
        <v>1.19082997960592E-5</v>
      </c>
      <c r="BU80" s="1">
        <v>4.628401623882312E-6</v>
      </c>
      <c r="BV80" s="1">
        <v>7.9754799719130825E-5</v>
      </c>
      <c r="BW80" s="1">
        <v>1.7168055529515094E-4</v>
      </c>
      <c r="BX80" s="1">
        <v>1.3814859268331166E-4</v>
      </c>
      <c r="BY80" s="1">
        <v>7.1322226319161998E-5</v>
      </c>
      <c r="BZ80" s="1">
        <v>1.4134500694826124E-4</v>
      </c>
      <c r="CA80" s="1">
        <v>1.000694210342848</v>
      </c>
      <c r="CB80" s="1">
        <v>3.0899273724122907E-5</v>
      </c>
      <c r="CC80" s="1">
        <v>2.5943648426873158E-5</v>
      </c>
      <c r="CD80" s="1">
        <v>1.5638275408906533E-3</v>
      </c>
      <c r="CE80" s="1">
        <v>3.1631419830200663E-5</v>
      </c>
      <c r="CF80" s="1">
        <v>3.5289462299392798E-5</v>
      </c>
      <c r="CG80" s="1">
        <v>5.7628523963448432E-5</v>
      </c>
      <c r="CH80" s="1">
        <v>1.7522282411249425E-5</v>
      </c>
      <c r="CI80" s="1">
        <v>2.0230546873786849E-4</v>
      </c>
      <c r="CJ80" s="1">
        <v>3.4285602600552765E-5</v>
      </c>
      <c r="CK80" s="1">
        <v>3.3414963829529387E-5</v>
      </c>
      <c r="CL80" s="1">
        <v>6.3820113689773208E-5</v>
      </c>
      <c r="CM80" s="1">
        <v>9.9842607258065973E-5</v>
      </c>
      <c r="CN80" s="1">
        <v>6.3156809423195085E-5</v>
      </c>
      <c r="CO80" s="1">
        <v>6.6196604494046088E-5</v>
      </c>
      <c r="CP80" s="1">
        <v>5.4390828075239563E-5</v>
      </c>
      <c r="CQ80" s="1">
        <v>8.3407880680893808E-5</v>
      </c>
      <c r="CR80" s="1">
        <v>2.737968103101693E-5</v>
      </c>
      <c r="CS80" s="1">
        <v>1.4783590811989997E-4</v>
      </c>
      <c r="CT80" s="1">
        <v>1.1044124791429008E-4</v>
      </c>
      <c r="CU80" s="1">
        <v>2.9635122054505351E-5</v>
      </c>
      <c r="CV80" s="1">
        <v>9.9989273915942277E-5</v>
      </c>
      <c r="CW80" s="1">
        <v>2.0080886386007767E-4</v>
      </c>
      <c r="CX80" s="1">
        <v>5.0644683383672627E-5</v>
      </c>
      <c r="CY80" s="1">
        <v>4.5298566600201896E-5</v>
      </c>
      <c r="CZ80" s="1">
        <v>6.0769416274119261E-5</v>
      </c>
      <c r="DA80" s="1">
        <v>5.0767983112505498E-4</v>
      </c>
      <c r="DB80" s="1">
        <v>4.671782956914979E-5</v>
      </c>
      <c r="DC80" s="3">
        <v>1.0167628006527032</v>
      </c>
      <c r="DD80" s="3">
        <v>0.7983404788243893</v>
      </c>
    </row>
    <row r="81" spans="1:108" ht="12.75" customHeight="1">
      <c r="A81" s="253">
        <v>577</v>
      </c>
      <c r="B81" s="82" t="s">
        <v>289</v>
      </c>
      <c r="C81" s="1">
        <v>1.7552097698673769E-3</v>
      </c>
      <c r="D81" s="1">
        <v>7.5767382349834905E-3</v>
      </c>
      <c r="E81" s="1">
        <v>1.3578171826701996E-3</v>
      </c>
      <c r="F81" s="1">
        <v>9.8951079633929667E-4</v>
      </c>
      <c r="G81" s="1">
        <v>3.3252332515768912E-3</v>
      </c>
      <c r="H81" s="1">
        <v>0</v>
      </c>
      <c r="I81" s="1">
        <v>1.2731143913560607E-3</v>
      </c>
      <c r="J81" s="1">
        <v>4.8601555987745461E-3</v>
      </c>
      <c r="K81" s="1">
        <v>1.6558306469084505E-3</v>
      </c>
      <c r="L81" s="1">
        <v>1.7361292174686675E-2</v>
      </c>
      <c r="M81" s="1">
        <v>0</v>
      </c>
      <c r="N81" s="1">
        <v>2.0497877656306192E-3</v>
      </c>
      <c r="O81" s="1">
        <v>1.7566068174480619E-3</v>
      </c>
      <c r="P81" s="1">
        <v>2.7095644892616536E-3</v>
      </c>
      <c r="Q81" s="1">
        <v>1.7147449021192548E-3</v>
      </c>
      <c r="R81" s="1">
        <v>7.3635596578399461E-3</v>
      </c>
      <c r="S81" s="1">
        <v>3.4661637705692364E-3</v>
      </c>
      <c r="T81" s="1">
        <v>2.1466745626152429E-3</v>
      </c>
      <c r="U81" s="1">
        <v>5.2890508243832934E-3</v>
      </c>
      <c r="V81" s="1">
        <v>2.1797670043399806E-3</v>
      </c>
      <c r="W81" s="1">
        <v>2.5491636840761101E-3</v>
      </c>
      <c r="X81" s="1">
        <v>1.9031240566308569E-3</v>
      </c>
      <c r="Y81" s="1">
        <v>3.1098867071015662E-3</v>
      </c>
      <c r="Z81" s="1">
        <v>3.5544629696651901E-3</v>
      </c>
      <c r="AA81" s="1">
        <v>1.1400585376683129E-3</v>
      </c>
      <c r="AB81" s="1">
        <v>1.7857358506809075E-3</v>
      </c>
      <c r="AC81" s="1">
        <v>5.5453908338064682E-3</v>
      </c>
      <c r="AD81" s="1">
        <v>1.6633944395436642E-3</v>
      </c>
      <c r="AE81" s="1">
        <v>1.9557605030764871E-3</v>
      </c>
      <c r="AF81" s="1">
        <v>1.3442329689378398E-3</v>
      </c>
      <c r="AG81" s="1">
        <v>4.2198093303480342E-3</v>
      </c>
      <c r="AH81" s="1">
        <v>5.0546138404927959E-4</v>
      </c>
      <c r="AI81" s="1">
        <v>4.7306676023753623E-3</v>
      </c>
      <c r="AJ81" s="1">
        <v>4.2998658775143467E-3</v>
      </c>
      <c r="AK81" s="1">
        <v>4.9232857740524475E-3</v>
      </c>
      <c r="AL81" s="1">
        <v>1.6878381323842363E-3</v>
      </c>
      <c r="AM81" s="1">
        <v>4.4143434266558481E-3</v>
      </c>
      <c r="AN81" s="1">
        <v>3.0420717283576237E-3</v>
      </c>
      <c r="AO81" s="1">
        <v>5.4778695777211771E-3</v>
      </c>
      <c r="AP81" s="1">
        <v>5.1328355702853637E-3</v>
      </c>
      <c r="AQ81" s="1">
        <v>1.8267742823875285E-3</v>
      </c>
      <c r="AR81" s="1">
        <v>1.8160770156802938E-3</v>
      </c>
      <c r="AS81" s="1">
        <v>1.1990427312240921E-3</v>
      </c>
      <c r="AT81" s="1">
        <v>9.268144026603986E-4</v>
      </c>
      <c r="AU81" s="1">
        <v>1.2421247686174282E-3</v>
      </c>
      <c r="AV81" s="1">
        <v>1.3676584352718059E-3</v>
      </c>
      <c r="AW81" s="1">
        <v>1.2491515352713643E-3</v>
      </c>
      <c r="AX81" s="1">
        <v>1.6263018033357115E-3</v>
      </c>
      <c r="AY81" s="1">
        <v>1.2197837673111962E-3</v>
      </c>
      <c r="AZ81" s="1">
        <v>1.0716688879327477E-3</v>
      </c>
      <c r="BA81" s="1">
        <v>2.0406023053469295E-3</v>
      </c>
      <c r="BB81" s="1">
        <v>1.1361573743321352E-3</v>
      </c>
      <c r="BC81" s="1">
        <v>1.3454971479008838E-3</v>
      </c>
      <c r="BD81" s="1">
        <v>1.3365273841150415E-3</v>
      </c>
      <c r="BE81" s="1">
        <v>1.9319777945177347E-3</v>
      </c>
      <c r="BF81" s="1">
        <v>2.9819715024473781E-4</v>
      </c>
      <c r="BG81" s="1">
        <v>1.7616903976413667E-3</v>
      </c>
      <c r="BH81" s="1">
        <v>1.8957769240701361E-2</v>
      </c>
      <c r="BI81" s="1">
        <v>1.3684211983228298E-3</v>
      </c>
      <c r="BJ81" s="1">
        <v>1.4446726916647269E-3</v>
      </c>
      <c r="BK81" s="1">
        <v>1.4771192046234951E-3</v>
      </c>
      <c r="BL81" s="1">
        <v>1.606471256174544E-3</v>
      </c>
      <c r="BM81" s="1">
        <v>8.636161778944931E-3</v>
      </c>
      <c r="BN81" s="1">
        <v>1.4072265019394748E-2</v>
      </c>
      <c r="BO81" s="1">
        <v>8.0780139629175031E-4</v>
      </c>
      <c r="BP81" s="1">
        <v>8.6461415953479768E-4</v>
      </c>
      <c r="BQ81" s="1">
        <v>4.8228435448614213E-4</v>
      </c>
      <c r="BR81" s="1">
        <v>3.1589047812005037E-4</v>
      </c>
      <c r="BS81" s="1">
        <v>2.6172421053390212E-4</v>
      </c>
      <c r="BT81" s="1">
        <v>1.268490263864391E-4</v>
      </c>
      <c r="BU81" s="1">
        <v>3.6788084313962368E-5</v>
      </c>
      <c r="BV81" s="1">
        <v>5.0990628543092561E-4</v>
      </c>
      <c r="BW81" s="1">
        <v>4.0476564281464132E-4</v>
      </c>
      <c r="BX81" s="1">
        <v>1.4008833354950203E-3</v>
      </c>
      <c r="BY81" s="1">
        <v>4.7396184572930675E-4</v>
      </c>
      <c r="BZ81" s="1">
        <v>1.2130480185697896E-3</v>
      </c>
      <c r="CA81" s="1">
        <v>1.4075847597172541E-4</v>
      </c>
      <c r="CB81" s="1">
        <v>1.0004844402211959</v>
      </c>
      <c r="CC81" s="1">
        <v>3.8059696171017908E-4</v>
      </c>
      <c r="CD81" s="1">
        <v>2.1117562521153074E-4</v>
      </c>
      <c r="CE81" s="1">
        <v>3.4149827580715471E-4</v>
      </c>
      <c r="CF81" s="1">
        <v>6.1928342926394599E-4</v>
      </c>
      <c r="CG81" s="1">
        <v>7.4476875050481512E-4</v>
      </c>
      <c r="CH81" s="1">
        <v>1.9941037777341305E-4</v>
      </c>
      <c r="CI81" s="1">
        <v>1.8124487996687992E-3</v>
      </c>
      <c r="CJ81" s="1">
        <v>3.4266265511276391E-3</v>
      </c>
      <c r="CK81" s="1">
        <v>4.9411749055935689E-4</v>
      </c>
      <c r="CL81" s="1">
        <v>7.290143783932945E-4</v>
      </c>
      <c r="CM81" s="1">
        <v>6.1298547600563587E-4</v>
      </c>
      <c r="CN81" s="1">
        <v>6.8012781131384845E-4</v>
      </c>
      <c r="CO81" s="1">
        <v>7.5520804098375518E-4</v>
      </c>
      <c r="CP81" s="1">
        <v>5.7342396937124906E-4</v>
      </c>
      <c r="CQ81" s="1">
        <v>7.4422724943043071E-4</v>
      </c>
      <c r="CR81" s="1">
        <v>2.608951849751877E-4</v>
      </c>
      <c r="CS81" s="1">
        <v>6.2098120830630509E-4</v>
      </c>
      <c r="CT81" s="1">
        <v>8.5136218754964924E-4</v>
      </c>
      <c r="CU81" s="1">
        <v>2.6538640791330654E-4</v>
      </c>
      <c r="CV81" s="1">
        <v>1.1718667658168049E-3</v>
      </c>
      <c r="CW81" s="1">
        <v>2.1985204945451677E-3</v>
      </c>
      <c r="CX81" s="1">
        <v>5.977216983394304E-4</v>
      </c>
      <c r="CY81" s="1">
        <v>5.6467839581197357E-4</v>
      </c>
      <c r="CZ81" s="1">
        <v>6.4138335319373634E-4</v>
      </c>
      <c r="DA81" s="1">
        <v>3.4701531221037096E-3</v>
      </c>
      <c r="DB81" s="1">
        <v>1.1760885433591318E-3</v>
      </c>
      <c r="DC81" s="3">
        <v>1.2344426744538335</v>
      </c>
      <c r="DD81" s="3">
        <v>0.96925807589744162</v>
      </c>
    </row>
    <row r="82" spans="1:108" ht="12.75" customHeight="1">
      <c r="A82" s="253">
        <v>578</v>
      </c>
      <c r="B82" s="82" t="s">
        <v>290</v>
      </c>
      <c r="C82" s="1">
        <v>1.3823317087163589E-3</v>
      </c>
      <c r="D82" s="1">
        <v>8.1942971146776371E-4</v>
      </c>
      <c r="E82" s="1">
        <v>5.6882571052058336E-4</v>
      </c>
      <c r="F82" s="1">
        <v>1.2093298217734178E-3</v>
      </c>
      <c r="G82" s="1">
        <v>1.0499517914817403E-3</v>
      </c>
      <c r="H82" s="1">
        <v>0</v>
      </c>
      <c r="I82" s="1">
        <v>5.8365510228734581E-3</v>
      </c>
      <c r="J82" s="1">
        <v>7.1320165650429191E-4</v>
      </c>
      <c r="K82" s="1">
        <v>4.3212988828856375E-4</v>
      </c>
      <c r="L82" s="1">
        <v>9.3811856581477214E-4</v>
      </c>
      <c r="M82" s="1">
        <v>0</v>
      </c>
      <c r="N82" s="1">
        <v>4.9247286275245009E-4</v>
      </c>
      <c r="O82" s="1">
        <v>3.6702989914727768E-4</v>
      </c>
      <c r="P82" s="1">
        <v>9.8941615996951172E-4</v>
      </c>
      <c r="Q82" s="1">
        <v>5.9500838195316588E-4</v>
      </c>
      <c r="R82" s="1">
        <v>1.1292929685328878E-3</v>
      </c>
      <c r="S82" s="1">
        <v>4.2127462385498971E-4</v>
      </c>
      <c r="T82" s="1">
        <v>8.3336100739600527E-4</v>
      </c>
      <c r="U82" s="1">
        <v>1.0998875667276489E-3</v>
      </c>
      <c r="V82" s="1">
        <v>5.7888959379620987E-4</v>
      </c>
      <c r="W82" s="1">
        <v>1.8926234880132763E-4</v>
      </c>
      <c r="X82" s="1">
        <v>4.4926505976005478E-4</v>
      </c>
      <c r="Y82" s="1">
        <v>2.6316831279725613E-4</v>
      </c>
      <c r="Z82" s="1">
        <v>3.8682500007063608E-4</v>
      </c>
      <c r="AA82" s="1">
        <v>5.0158723163817268E-4</v>
      </c>
      <c r="AB82" s="1">
        <v>1.2859073039178258E-3</v>
      </c>
      <c r="AC82" s="1">
        <v>7.4672399065791296E-5</v>
      </c>
      <c r="AD82" s="1">
        <v>2.9845039147015861E-4</v>
      </c>
      <c r="AE82" s="1">
        <v>6.3724772870097214E-4</v>
      </c>
      <c r="AF82" s="1">
        <v>5.9682108020337452E-4</v>
      </c>
      <c r="AG82" s="1">
        <v>5.3444555819161905E-4</v>
      </c>
      <c r="AH82" s="1">
        <v>4.120089413805649E-3</v>
      </c>
      <c r="AI82" s="1">
        <v>1.1190229691141786E-3</v>
      </c>
      <c r="AJ82" s="1">
        <v>1.3246291460471515E-3</v>
      </c>
      <c r="AK82" s="1">
        <v>5.9781432033766406E-4</v>
      </c>
      <c r="AL82" s="1">
        <v>5.2923367011851433E-4</v>
      </c>
      <c r="AM82" s="1">
        <v>6.2480806012420111E-4</v>
      </c>
      <c r="AN82" s="1">
        <v>6.4103916891871835E-4</v>
      </c>
      <c r="AO82" s="1">
        <v>3.1110540224089646E-4</v>
      </c>
      <c r="AP82" s="1">
        <v>4.5620597959188455E-4</v>
      </c>
      <c r="AQ82" s="1">
        <v>5.4373027259601453E-4</v>
      </c>
      <c r="AR82" s="1">
        <v>7.141515577405406E-4</v>
      </c>
      <c r="AS82" s="1">
        <v>4.8233362850233236E-4</v>
      </c>
      <c r="AT82" s="1">
        <v>3.9374552542789578E-4</v>
      </c>
      <c r="AU82" s="1">
        <v>7.2332403809114896E-4</v>
      </c>
      <c r="AV82" s="1">
        <v>3.7653347467497171E-4</v>
      </c>
      <c r="AW82" s="1">
        <v>3.0099620796816736E-4</v>
      </c>
      <c r="AX82" s="1">
        <v>1.4288058308212365E-3</v>
      </c>
      <c r="AY82" s="1">
        <v>2.4796953547375714E-4</v>
      </c>
      <c r="AZ82" s="1">
        <v>2.8193635103757546E-4</v>
      </c>
      <c r="BA82" s="1">
        <v>6.2182138963208207E-4</v>
      </c>
      <c r="BB82" s="1">
        <v>1.5593051134078518E-4</v>
      </c>
      <c r="BC82" s="1">
        <v>6.8410064098254188E-4</v>
      </c>
      <c r="BD82" s="1">
        <v>3.5328265006816321E-4</v>
      </c>
      <c r="BE82" s="1">
        <v>3.6354964312554767E-4</v>
      </c>
      <c r="BF82" s="1">
        <v>4.607526079189922E-4</v>
      </c>
      <c r="BG82" s="1">
        <v>1.3595294081743792E-3</v>
      </c>
      <c r="BH82" s="1">
        <v>2.2049007897284568E-3</v>
      </c>
      <c r="BI82" s="1">
        <v>7.5437648094936938E-4</v>
      </c>
      <c r="BJ82" s="1">
        <v>8.3483352878279521E-4</v>
      </c>
      <c r="BK82" s="1">
        <v>8.5404425598120963E-4</v>
      </c>
      <c r="BL82" s="1">
        <v>6.503044909608258E-4</v>
      </c>
      <c r="BM82" s="1">
        <v>2.7172523397500311E-4</v>
      </c>
      <c r="BN82" s="1">
        <v>3.2619948503486264E-4</v>
      </c>
      <c r="BO82" s="1">
        <v>3.9979278185702926E-4</v>
      </c>
      <c r="BP82" s="1">
        <v>8.4213461583511513E-4</v>
      </c>
      <c r="BQ82" s="1">
        <v>2.0197735364199292E-3</v>
      </c>
      <c r="BR82" s="1">
        <v>3.4968013562521039E-4</v>
      </c>
      <c r="BS82" s="1">
        <v>2.2826762707765864E-4</v>
      </c>
      <c r="BT82" s="1">
        <v>1.3751728835826709E-4</v>
      </c>
      <c r="BU82" s="1">
        <v>4.7582674744126592E-5</v>
      </c>
      <c r="BV82" s="1">
        <v>9.997617175597575E-3</v>
      </c>
      <c r="BW82" s="1">
        <v>7.0330746327646448E-3</v>
      </c>
      <c r="BX82" s="1">
        <v>2.6724160213106581E-2</v>
      </c>
      <c r="BY82" s="1">
        <v>1.2554843298424292E-2</v>
      </c>
      <c r="BZ82" s="1">
        <v>5.841246161464788E-2</v>
      </c>
      <c r="CA82" s="1">
        <v>9.2798207420576109E-3</v>
      </c>
      <c r="CB82" s="1">
        <v>2.4209083621485172E-3</v>
      </c>
      <c r="CC82" s="1">
        <v>1.0066734466992839</v>
      </c>
      <c r="CD82" s="1">
        <v>8.9715473642044984E-4</v>
      </c>
      <c r="CE82" s="1">
        <v>3.5786425786061258E-4</v>
      </c>
      <c r="CF82" s="1">
        <v>4.4317239072645909E-4</v>
      </c>
      <c r="CG82" s="1">
        <v>5.3449827369885287E-4</v>
      </c>
      <c r="CH82" s="1">
        <v>3.5428650256013016E-4</v>
      </c>
      <c r="CI82" s="1">
        <v>1.3482605299576251E-3</v>
      </c>
      <c r="CJ82" s="1">
        <v>4.8764851055563437E-4</v>
      </c>
      <c r="CK82" s="1">
        <v>3.9042841822707299E-4</v>
      </c>
      <c r="CL82" s="1">
        <v>4.3011859660838819E-4</v>
      </c>
      <c r="CM82" s="1">
        <v>2.4676704550254656E-4</v>
      </c>
      <c r="CN82" s="1">
        <v>2.6556606824828648E-4</v>
      </c>
      <c r="CO82" s="1">
        <v>3.1551967827470615E-4</v>
      </c>
      <c r="CP82" s="1">
        <v>2.875168580470481E-4</v>
      </c>
      <c r="CQ82" s="1">
        <v>5.4138069377035578E-4</v>
      </c>
      <c r="CR82" s="1">
        <v>1.847951363524446E-3</v>
      </c>
      <c r="CS82" s="1">
        <v>5.5061692990847507E-4</v>
      </c>
      <c r="CT82" s="1">
        <v>2.708886668832235E-4</v>
      </c>
      <c r="CU82" s="1">
        <v>3.1805209270484151E-4</v>
      </c>
      <c r="CV82" s="1">
        <v>1.5954242567227436E-2</v>
      </c>
      <c r="CW82" s="1">
        <v>1.0472027775648865E-3</v>
      </c>
      <c r="CX82" s="1">
        <v>5.123189424896486E-4</v>
      </c>
      <c r="CY82" s="1">
        <v>1.3155600364750412E-3</v>
      </c>
      <c r="CZ82" s="1">
        <v>8.5324116986280755E-4</v>
      </c>
      <c r="DA82" s="1">
        <v>4.0210335371978752E-4</v>
      </c>
      <c r="DB82" s="1">
        <v>5.0851508109785804E-3</v>
      </c>
      <c r="DC82" s="3">
        <v>1.2219655736952215</v>
      </c>
      <c r="DD82" s="3">
        <v>0.95946132233055659</v>
      </c>
    </row>
    <row r="83" spans="1:108" ht="12.75" customHeight="1">
      <c r="A83" s="254">
        <v>579</v>
      </c>
      <c r="B83" s="255" t="s">
        <v>335</v>
      </c>
      <c r="C83" s="26">
        <v>1.8603862290783737E-4</v>
      </c>
      <c r="D83" s="26">
        <v>2.0769440792527512E-4</v>
      </c>
      <c r="E83" s="26">
        <v>4.4990818923911093E-4</v>
      </c>
      <c r="F83" s="26">
        <v>1.4141816214611967E-4</v>
      </c>
      <c r="G83" s="26">
        <v>2.5958944668304066E-4</v>
      </c>
      <c r="H83" s="26">
        <v>0</v>
      </c>
      <c r="I83" s="26">
        <v>9.370355470337858E-4</v>
      </c>
      <c r="J83" s="26">
        <v>1.8134716504966084E-4</v>
      </c>
      <c r="K83" s="26">
        <v>2.4384166148969531E-4</v>
      </c>
      <c r="L83" s="26">
        <v>1.6879978788107651E-4</v>
      </c>
      <c r="M83" s="26">
        <v>0</v>
      </c>
      <c r="N83" s="26">
        <v>2.3219314296266349E-4</v>
      </c>
      <c r="O83" s="26">
        <v>2.4351398757369572E-4</v>
      </c>
      <c r="P83" s="26">
        <v>1.901103799073317E-4</v>
      </c>
      <c r="Q83" s="26">
        <v>2.0847727506094406E-4</v>
      </c>
      <c r="R83" s="26">
        <v>2.4735435010961673E-4</v>
      </c>
      <c r="S83" s="26">
        <v>2.6963428788829874E-4</v>
      </c>
      <c r="T83" s="26">
        <v>2.7587868823312963E-4</v>
      </c>
      <c r="U83" s="26">
        <v>2.2180767604958732E-4</v>
      </c>
      <c r="V83" s="26">
        <v>2.2510383505452747E-4</v>
      </c>
      <c r="W83" s="26">
        <v>7.6719632402281592E-5</v>
      </c>
      <c r="X83" s="26">
        <v>1.3536363323780784E-4</v>
      </c>
      <c r="Y83" s="26">
        <v>1.4178594897680896E-4</v>
      </c>
      <c r="Z83" s="26">
        <v>1.2019587249697632E-4</v>
      </c>
      <c r="AA83" s="26">
        <v>7.671194149483396E-4</v>
      </c>
      <c r="AB83" s="26">
        <v>3.2240378078216307E-4</v>
      </c>
      <c r="AC83" s="26">
        <v>4.2940617908781005E-5</v>
      </c>
      <c r="AD83" s="26">
        <v>1.0332493171941308E-4</v>
      </c>
      <c r="AE83" s="26">
        <v>2.0501531265760883E-4</v>
      </c>
      <c r="AF83" s="26">
        <v>1.6609469318667721E-4</v>
      </c>
      <c r="AG83" s="26">
        <v>1.1912025952332935E-4</v>
      </c>
      <c r="AH83" s="26">
        <v>2.3684806045457519E-4</v>
      </c>
      <c r="AI83" s="26">
        <v>3.0003435072949001E-4</v>
      </c>
      <c r="AJ83" s="26">
        <v>2.5343704110766753E-4</v>
      </c>
      <c r="AK83" s="26">
        <v>2.5613736930730319E-4</v>
      </c>
      <c r="AL83" s="26">
        <v>1.4208916077819873E-4</v>
      </c>
      <c r="AM83" s="26">
        <v>1.8705406969605104E-4</v>
      </c>
      <c r="AN83" s="26">
        <v>1.5229578081344899E-4</v>
      </c>
      <c r="AO83" s="26">
        <v>1.0698313777722683E-4</v>
      </c>
      <c r="AP83" s="26">
        <v>1.3082065956637989E-4</v>
      </c>
      <c r="AQ83" s="26">
        <v>2.5078999783881826E-4</v>
      </c>
      <c r="AR83" s="26">
        <v>1.9940552619113384E-4</v>
      </c>
      <c r="AS83" s="26">
        <v>2.2768715417562901E-4</v>
      </c>
      <c r="AT83" s="26">
        <v>1.9189557694703586E-4</v>
      </c>
      <c r="AU83" s="26">
        <v>3.4520962367999954E-4</v>
      </c>
      <c r="AV83" s="26">
        <v>1.2366085585003187E-4</v>
      </c>
      <c r="AW83" s="26">
        <v>1.7209671335684793E-4</v>
      </c>
      <c r="AX83" s="26">
        <v>1.6727406550139857E-4</v>
      </c>
      <c r="AY83" s="26">
        <v>8.5187298002273611E-5</v>
      </c>
      <c r="AZ83" s="26">
        <v>1.8324561987339086E-4</v>
      </c>
      <c r="BA83" s="26">
        <v>1.7822476225577404E-4</v>
      </c>
      <c r="BB83" s="26">
        <v>7.7857935889403895E-5</v>
      </c>
      <c r="BC83" s="26">
        <v>1.2943644515705523E-4</v>
      </c>
      <c r="BD83" s="26">
        <v>9.4835878292750874E-5</v>
      </c>
      <c r="BE83" s="26">
        <v>1.8823382853502954E-4</v>
      </c>
      <c r="BF83" s="26">
        <v>1.4909899767135773E-4</v>
      </c>
      <c r="BG83" s="26">
        <v>2.8630734655419709E-4</v>
      </c>
      <c r="BH83" s="26">
        <v>6.8496869076275352E-4</v>
      </c>
      <c r="BI83" s="26">
        <v>3.1905751014877791E-4</v>
      </c>
      <c r="BJ83" s="26">
        <v>7.559997480965201E-4</v>
      </c>
      <c r="BK83" s="26">
        <v>5.348945682520337E-4</v>
      </c>
      <c r="BL83" s="26">
        <v>4.9523243181433284E-4</v>
      </c>
      <c r="BM83" s="26">
        <v>6.4708998741734342E-4</v>
      </c>
      <c r="BN83" s="26">
        <v>1.5120559439177356E-3</v>
      </c>
      <c r="BO83" s="26">
        <v>9.3678555097066859E-4</v>
      </c>
      <c r="BP83" s="26">
        <v>7.7027195266218644E-4</v>
      </c>
      <c r="BQ83" s="26">
        <v>1.0419793388259E-3</v>
      </c>
      <c r="BR83" s="26">
        <v>4.6255797472801608E-3</v>
      </c>
      <c r="BS83" s="26">
        <v>6.7021649622941407E-4</v>
      </c>
      <c r="BT83" s="26">
        <v>8.1271498458357436E-4</v>
      </c>
      <c r="BU83" s="26">
        <v>2.7272491706957275E-4</v>
      </c>
      <c r="BV83" s="26">
        <v>6.0528997368585792E-4</v>
      </c>
      <c r="BW83" s="26">
        <v>2.1947220840549909E-4</v>
      </c>
      <c r="BX83" s="26">
        <v>3.6047539326423858E-4</v>
      </c>
      <c r="BY83" s="26">
        <v>1.415349840670456E-3</v>
      </c>
      <c r="BZ83" s="26">
        <v>5.8974628478438492E-4</v>
      </c>
      <c r="CA83" s="26">
        <v>1.1381645290503859E-3</v>
      </c>
      <c r="CB83" s="26">
        <v>8.3976869991750716E-4</v>
      </c>
      <c r="CC83" s="26">
        <v>1.5290408745365404E-3</v>
      </c>
      <c r="CD83" s="26">
        <v>1.0110393165466391</v>
      </c>
      <c r="CE83" s="26">
        <v>5.8483605342373257E-3</v>
      </c>
      <c r="CF83" s="26">
        <v>1.73291226888093E-3</v>
      </c>
      <c r="CG83" s="26">
        <v>7.6511958968356801E-4</v>
      </c>
      <c r="CH83" s="26">
        <v>1.5878424998971377E-3</v>
      </c>
      <c r="CI83" s="26">
        <v>1.5810948417312469E-3</v>
      </c>
      <c r="CJ83" s="26">
        <v>2.8539089023425159E-3</v>
      </c>
      <c r="CK83" s="26">
        <v>6.7538391943386736E-4</v>
      </c>
      <c r="CL83" s="26">
        <v>2.7071953351542068E-3</v>
      </c>
      <c r="CM83" s="26">
        <v>3.5250144553878519E-4</v>
      </c>
      <c r="CN83" s="26">
        <v>2.6875112765384554E-3</v>
      </c>
      <c r="CO83" s="26">
        <v>3.3417159651876359E-3</v>
      </c>
      <c r="CP83" s="26">
        <v>8.7228766937037219E-4</v>
      </c>
      <c r="CQ83" s="26">
        <v>3.6056484598447625E-3</v>
      </c>
      <c r="CR83" s="26">
        <v>5.4870091231011564E-4</v>
      </c>
      <c r="CS83" s="26">
        <v>6.404444722777372E-4</v>
      </c>
      <c r="CT83" s="26">
        <v>6.1206841445342547E-4</v>
      </c>
      <c r="CU83" s="26">
        <v>8.2009846312863463E-4</v>
      </c>
      <c r="CV83" s="26">
        <v>1.0177108412789512E-3</v>
      </c>
      <c r="CW83" s="26">
        <v>8.3176133921652909E-4</v>
      </c>
      <c r="CX83" s="26">
        <v>9.1500997580634745E-4</v>
      </c>
      <c r="CY83" s="26">
        <v>5.8851753244027881E-4</v>
      </c>
      <c r="CZ83" s="26">
        <v>1.7495608968454725E-3</v>
      </c>
      <c r="DA83" s="26">
        <v>1.2564761103615437E-4</v>
      </c>
      <c r="DB83" s="26">
        <v>1.4640030752108197E-3</v>
      </c>
      <c r="DC83" s="6">
        <v>1.0816471804278687</v>
      </c>
      <c r="DD83" s="6">
        <v>0.84928631081654771</v>
      </c>
    </row>
    <row r="84" spans="1:108" ht="12.75" customHeight="1">
      <c r="A84" s="253">
        <v>591</v>
      </c>
      <c r="B84" s="82" t="s">
        <v>292</v>
      </c>
      <c r="C84" s="1">
        <v>1.6828532166008956E-3</v>
      </c>
      <c r="D84" s="1">
        <v>1.6776148717868365E-3</v>
      </c>
      <c r="E84" s="1">
        <v>3.6783982172515881E-3</v>
      </c>
      <c r="F84" s="1">
        <v>1.7589843029960992E-3</v>
      </c>
      <c r="G84" s="1">
        <v>3.9953028334824151E-3</v>
      </c>
      <c r="H84" s="1">
        <v>0</v>
      </c>
      <c r="I84" s="1">
        <v>5.9146574606417663E-3</v>
      </c>
      <c r="J84" s="1">
        <v>2.5441401832399357E-3</v>
      </c>
      <c r="K84" s="1">
        <v>1.3764462801719821E-3</v>
      </c>
      <c r="L84" s="1">
        <v>2.6229255110659841E-3</v>
      </c>
      <c r="M84" s="1">
        <v>0</v>
      </c>
      <c r="N84" s="1">
        <v>2.1584352626483373E-3</v>
      </c>
      <c r="O84" s="1">
        <v>2.483922503036307E-3</v>
      </c>
      <c r="P84" s="1">
        <v>2.1950945924564336E-3</v>
      </c>
      <c r="Q84" s="1">
        <v>2.2448718951413472E-3</v>
      </c>
      <c r="R84" s="1">
        <v>1.7458050107322699E-3</v>
      </c>
      <c r="S84" s="1">
        <v>2.3489506713278347E-3</v>
      </c>
      <c r="T84" s="1">
        <v>2.8124362405960233E-3</v>
      </c>
      <c r="U84" s="1">
        <v>1.2617691212407842E-3</v>
      </c>
      <c r="V84" s="1">
        <v>1.4367445033649732E-3</v>
      </c>
      <c r="W84" s="1">
        <v>4.4898554759427813E-4</v>
      </c>
      <c r="X84" s="1">
        <v>8.2932785787646055E-4</v>
      </c>
      <c r="Y84" s="1">
        <v>8.8344055346479384E-4</v>
      </c>
      <c r="Z84" s="1">
        <v>2.085791098240977E-3</v>
      </c>
      <c r="AA84" s="1">
        <v>1.7294327771245524E-2</v>
      </c>
      <c r="AB84" s="1">
        <v>3.2651479158317407E-3</v>
      </c>
      <c r="AC84" s="1">
        <v>2.6990835525631852E-4</v>
      </c>
      <c r="AD84" s="1">
        <v>6.8911290243251183E-4</v>
      </c>
      <c r="AE84" s="1">
        <v>1.5954439979976472E-3</v>
      </c>
      <c r="AF84" s="1">
        <v>1.8265529662914784E-3</v>
      </c>
      <c r="AG84" s="1">
        <v>2.7240300229601573E-3</v>
      </c>
      <c r="AH84" s="1">
        <v>7.9194987753500833E-3</v>
      </c>
      <c r="AI84" s="1">
        <v>1.923540917151305E-3</v>
      </c>
      <c r="AJ84" s="1">
        <v>2.3037222900279177E-3</v>
      </c>
      <c r="AK84" s="1">
        <v>2.0615053904858168E-3</v>
      </c>
      <c r="AL84" s="1">
        <v>1.0008520241963233E-3</v>
      </c>
      <c r="AM84" s="1">
        <v>2.1888741333853049E-3</v>
      </c>
      <c r="AN84" s="1">
        <v>2.0625364635441963E-3</v>
      </c>
      <c r="AO84" s="1">
        <v>7.1957846891740991E-4</v>
      </c>
      <c r="AP84" s="1">
        <v>1.6818544014154111E-3</v>
      </c>
      <c r="AQ84" s="1">
        <v>2.0384909240969079E-3</v>
      </c>
      <c r="AR84" s="1">
        <v>1.9418508771856732E-3</v>
      </c>
      <c r="AS84" s="1">
        <v>2.6698779742382606E-3</v>
      </c>
      <c r="AT84" s="1">
        <v>2.3371459220741333E-3</v>
      </c>
      <c r="AU84" s="1">
        <v>2.4660375835340032E-3</v>
      </c>
      <c r="AV84" s="1">
        <v>1.1266279232825765E-3</v>
      </c>
      <c r="AW84" s="1">
        <v>1.4653598624774656E-3</v>
      </c>
      <c r="AX84" s="1">
        <v>1.8629977443437868E-3</v>
      </c>
      <c r="AY84" s="1">
        <v>1.5910806618690647E-3</v>
      </c>
      <c r="AZ84" s="1">
        <v>1.8371204162514405E-3</v>
      </c>
      <c r="BA84" s="1">
        <v>2.2241348439644604E-3</v>
      </c>
      <c r="BB84" s="1">
        <v>8.2626041683152567E-4</v>
      </c>
      <c r="BC84" s="1">
        <v>1.2148727388590812E-3</v>
      </c>
      <c r="BD84" s="1">
        <v>9.4133831082338819E-4</v>
      </c>
      <c r="BE84" s="1">
        <v>2.4810462652370335E-3</v>
      </c>
      <c r="BF84" s="1">
        <v>4.7060340673911408E-3</v>
      </c>
      <c r="BG84" s="1">
        <v>3.4307185536756038E-3</v>
      </c>
      <c r="BH84" s="1">
        <v>2.0051926139634121E-3</v>
      </c>
      <c r="BI84" s="1">
        <v>2.5189504810705322E-3</v>
      </c>
      <c r="BJ84" s="1">
        <v>1.8907064354498352E-2</v>
      </c>
      <c r="BK84" s="1">
        <v>6.6540000914530458E-3</v>
      </c>
      <c r="BL84" s="1">
        <v>6.5200776365125866E-3</v>
      </c>
      <c r="BM84" s="1">
        <v>1.3767634225222761E-3</v>
      </c>
      <c r="BN84" s="1">
        <v>1.9500972745161434E-3</v>
      </c>
      <c r="BO84" s="1">
        <v>4.2878984962028688E-3</v>
      </c>
      <c r="BP84" s="1">
        <v>5.9283796913322433E-3</v>
      </c>
      <c r="BQ84" s="1">
        <v>1.5627257396025176E-2</v>
      </c>
      <c r="BR84" s="1">
        <v>1.5578854982264178E-2</v>
      </c>
      <c r="BS84" s="1">
        <v>7.3392694068948865E-3</v>
      </c>
      <c r="BT84" s="1">
        <v>6.9718055438216034E-3</v>
      </c>
      <c r="BU84" s="1">
        <v>1.0838177797367831E-3</v>
      </c>
      <c r="BV84" s="1">
        <v>4.6975066237098413E-3</v>
      </c>
      <c r="BW84" s="1">
        <v>3.9892255259181449E-3</v>
      </c>
      <c r="BX84" s="1">
        <v>2.2679754026013678E-3</v>
      </c>
      <c r="BY84" s="1">
        <v>1.564677134196641E-2</v>
      </c>
      <c r="BZ84" s="1">
        <v>3.782017485296434E-3</v>
      </c>
      <c r="CA84" s="1">
        <v>4.6882723645582727E-3</v>
      </c>
      <c r="CB84" s="1">
        <v>2.9484873930462245E-3</v>
      </c>
      <c r="CC84" s="1">
        <v>5.0119990302715236E-3</v>
      </c>
      <c r="CD84" s="1">
        <v>4.3062619399974146E-3</v>
      </c>
      <c r="CE84" s="1">
        <v>1.2159928005995686</v>
      </c>
      <c r="CF84" s="1">
        <v>7.1162782542552858E-2</v>
      </c>
      <c r="CG84" s="1">
        <v>5.6143237983166455E-3</v>
      </c>
      <c r="CH84" s="1">
        <v>5.0271040137654072E-2</v>
      </c>
      <c r="CI84" s="1">
        <v>1.5683276646719462E-2</v>
      </c>
      <c r="CJ84" s="1">
        <v>9.7838180966553639E-3</v>
      </c>
      <c r="CK84" s="1">
        <v>1.7144426094873482E-3</v>
      </c>
      <c r="CL84" s="1">
        <v>1.25731417335263E-2</v>
      </c>
      <c r="CM84" s="1">
        <v>3.2351034049992759E-3</v>
      </c>
      <c r="CN84" s="1">
        <v>7.0344684635441383E-3</v>
      </c>
      <c r="CO84" s="1">
        <v>1.3353494978674524E-2</v>
      </c>
      <c r="CP84" s="1">
        <v>3.2622757071616762E-3</v>
      </c>
      <c r="CQ84" s="1">
        <v>1.7019056355212715E-2</v>
      </c>
      <c r="CR84" s="1">
        <v>2.8346430691659533E-3</v>
      </c>
      <c r="CS84" s="1">
        <v>2.1729874254531087E-2</v>
      </c>
      <c r="CT84" s="1">
        <v>3.7673426798385959E-3</v>
      </c>
      <c r="CU84" s="1">
        <v>5.4073887430787799E-3</v>
      </c>
      <c r="CV84" s="1">
        <v>8.2513385786252072E-3</v>
      </c>
      <c r="CW84" s="1">
        <v>8.9258819926278099E-3</v>
      </c>
      <c r="CX84" s="1">
        <v>8.8248551990899159E-3</v>
      </c>
      <c r="CY84" s="1">
        <v>3.857347498144459E-3</v>
      </c>
      <c r="CZ84" s="1">
        <v>5.2686986993356307E-3</v>
      </c>
      <c r="DA84" s="1">
        <v>1.7560407899836279E-3</v>
      </c>
      <c r="DB84" s="1">
        <v>6.0867000510304262E-2</v>
      </c>
      <c r="DC84" s="3">
        <v>1.8351527629845608</v>
      </c>
      <c r="DD84" s="3">
        <v>1.4409228333063526</v>
      </c>
    </row>
    <row r="85" spans="1:108" ht="12.75" customHeight="1">
      <c r="A85" s="253">
        <v>592</v>
      </c>
      <c r="B85" s="82" t="s">
        <v>293</v>
      </c>
      <c r="C85" s="1">
        <v>1.7175062172780428E-4</v>
      </c>
      <c r="D85" s="1">
        <v>1.0816948780922536E-4</v>
      </c>
      <c r="E85" s="1">
        <v>2.8565319280142649E-4</v>
      </c>
      <c r="F85" s="1">
        <v>1.6311687581417261E-4</v>
      </c>
      <c r="G85" s="1">
        <v>1.100685257013447E-4</v>
      </c>
      <c r="H85" s="1">
        <v>0</v>
      </c>
      <c r="I85" s="1">
        <v>3.0238220533026193E-4</v>
      </c>
      <c r="J85" s="1">
        <v>4.9147586182864752E-4</v>
      </c>
      <c r="K85" s="1">
        <v>1.9851528825401911E-3</v>
      </c>
      <c r="L85" s="1">
        <v>1.4739973809510065E-4</v>
      </c>
      <c r="M85" s="1">
        <v>0</v>
      </c>
      <c r="N85" s="1">
        <v>1.219500735719456E-4</v>
      </c>
      <c r="O85" s="1">
        <v>3.8900157577707352E-4</v>
      </c>
      <c r="P85" s="1">
        <v>1.2298002138453286E-4</v>
      </c>
      <c r="Q85" s="1">
        <v>3.3706270342576344E-4</v>
      </c>
      <c r="R85" s="1">
        <v>1.2612776257887509E-4</v>
      </c>
      <c r="S85" s="1">
        <v>1.0842681998805312E-4</v>
      </c>
      <c r="T85" s="1">
        <v>1.2008490371615036E-4</v>
      </c>
      <c r="U85" s="1">
        <v>2.0208013435792457E-4</v>
      </c>
      <c r="V85" s="1">
        <v>2.7503716773194265E-4</v>
      </c>
      <c r="W85" s="1">
        <v>4.3798773527501048E-5</v>
      </c>
      <c r="X85" s="1">
        <v>9.6834078596950456E-5</v>
      </c>
      <c r="Y85" s="1">
        <v>8.4707203881977558E-5</v>
      </c>
      <c r="Z85" s="1">
        <v>2.3719779387869252E-4</v>
      </c>
      <c r="AA85" s="1">
        <v>2.2687624769146598E-3</v>
      </c>
      <c r="AB85" s="1">
        <v>3.4720247192231125E-4</v>
      </c>
      <c r="AC85" s="1">
        <v>3.2634417029048995E-5</v>
      </c>
      <c r="AD85" s="1">
        <v>4.3276176665839683E-5</v>
      </c>
      <c r="AE85" s="1">
        <v>2.7837158552428273E-4</v>
      </c>
      <c r="AF85" s="1">
        <v>2.237696982722875E-4</v>
      </c>
      <c r="AG85" s="1">
        <v>1.7382656323316724E-4</v>
      </c>
      <c r="AH85" s="1">
        <v>1.4096179180106148E-4</v>
      </c>
      <c r="AI85" s="1">
        <v>1.1776632604175989E-4</v>
      </c>
      <c r="AJ85" s="1">
        <v>3.7896868474779989E-4</v>
      </c>
      <c r="AK85" s="1">
        <v>1.0821147878710373E-4</v>
      </c>
      <c r="AL85" s="1">
        <v>8.7027634754668849E-5</v>
      </c>
      <c r="AM85" s="1">
        <v>1.1703892658502827E-4</v>
      </c>
      <c r="AN85" s="1">
        <v>8.8654305452638723E-5</v>
      </c>
      <c r="AO85" s="1">
        <v>5.535719936933737E-5</v>
      </c>
      <c r="AP85" s="1">
        <v>1.4463937544463546E-4</v>
      </c>
      <c r="AQ85" s="1">
        <v>1.6671148406706282E-4</v>
      </c>
      <c r="AR85" s="1">
        <v>1.2812039094884208E-4</v>
      </c>
      <c r="AS85" s="1">
        <v>2.4696011780264297E-4</v>
      </c>
      <c r="AT85" s="1">
        <v>1.6481054645504174E-4</v>
      </c>
      <c r="AU85" s="1">
        <v>1.2763269119629446E-4</v>
      </c>
      <c r="AV85" s="1">
        <v>4.2038754364960535E-4</v>
      </c>
      <c r="AW85" s="1">
        <v>1.975635442402416E-4</v>
      </c>
      <c r="AX85" s="1">
        <v>2.4215057366169375E-4</v>
      </c>
      <c r="AY85" s="1">
        <v>4.8197158073270437E-4</v>
      </c>
      <c r="AZ85" s="1">
        <v>3.0160880751996558E-4</v>
      </c>
      <c r="BA85" s="1">
        <v>5.0181194113446453E-4</v>
      </c>
      <c r="BB85" s="1">
        <v>1.9115796690189919E-4</v>
      </c>
      <c r="BC85" s="1">
        <v>3.7046627396824968E-4</v>
      </c>
      <c r="BD85" s="1">
        <v>3.729053678044601E-4</v>
      </c>
      <c r="BE85" s="1">
        <v>1.9028893610099613E-4</v>
      </c>
      <c r="BF85" s="1">
        <v>6.4717011279511675E-4</v>
      </c>
      <c r="BG85" s="1">
        <v>9.3249253251739936E-4</v>
      </c>
      <c r="BH85" s="1">
        <v>1.1898327824237677E-4</v>
      </c>
      <c r="BI85" s="1">
        <v>2.8576961084112785E-4</v>
      </c>
      <c r="BJ85" s="1">
        <v>1.8222314886643737E-4</v>
      </c>
      <c r="BK85" s="1">
        <v>2.0226119873151897E-4</v>
      </c>
      <c r="BL85" s="1">
        <v>1.9634756173187099E-4</v>
      </c>
      <c r="BM85" s="1">
        <v>1.7627131378132268E-4</v>
      </c>
      <c r="BN85" s="1">
        <v>4.541246214529229E-4</v>
      </c>
      <c r="BO85" s="1">
        <v>5.3424102436752717E-4</v>
      </c>
      <c r="BP85" s="1">
        <v>2.9281174989294882E-4</v>
      </c>
      <c r="BQ85" s="1">
        <v>7.9413779085265072E-4</v>
      </c>
      <c r="BR85" s="1">
        <v>1.5976825394917707E-3</v>
      </c>
      <c r="BS85" s="1">
        <v>8.5300977228684575E-4</v>
      </c>
      <c r="BT85" s="1">
        <v>7.935816839158001E-4</v>
      </c>
      <c r="BU85" s="1">
        <v>9.8991189495205309E-5</v>
      </c>
      <c r="BV85" s="1">
        <v>4.9535570631301226E-4</v>
      </c>
      <c r="BW85" s="1">
        <v>2.3493696258365397E-4</v>
      </c>
      <c r="BX85" s="1">
        <v>2.0875677718012621E-4</v>
      </c>
      <c r="BY85" s="1">
        <v>3.3347012704261996E-4</v>
      </c>
      <c r="BZ85" s="1">
        <v>6.4802648057954437E-4</v>
      </c>
      <c r="CA85" s="1">
        <v>3.0591092252368912E-4</v>
      </c>
      <c r="CB85" s="1">
        <v>1.6628577237861003E-4</v>
      </c>
      <c r="CC85" s="1">
        <v>1.4516464028538748E-3</v>
      </c>
      <c r="CD85" s="1">
        <v>1.7508751871495617E-4</v>
      </c>
      <c r="CE85" s="1">
        <v>1.4383241689832011E-3</v>
      </c>
      <c r="CF85" s="1">
        <v>1.0343692540542748</v>
      </c>
      <c r="CG85" s="1">
        <v>9.3691235162428365E-4</v>
      </c>
      <c r="CH85" s="1">
        <v>0.11624774556471572</v>
      </c>
      <c r="CI85" s="1">
        <v>2.2094359344664626E-3</v>
      </c>
      <c r="CJ85" s="1">
        <v>1.6413397039959223E-4</v>
      </c>
      <c r="CK85" s="1">
        <v>2.4325257150567013E-4</v>
      </c>
      <c r="CL85" s="1">
        <v>2.2081859094708563E-4</v>
      </c>
      <c r="CM85" s="1">
        <v>2.6157444379772062E-4</v>
      </c>
      <c r="CN85" s="1">
        <v>6.0243938178258761E-4</v>
      </c>
      <c r="CO85" s="1">
        <v>3.0696506537035483E-4</v>
      </c>
      <c r="CP85" s="1">
        <v>2.8915766236484495E-4</v>
      </c>
      <c r="CQ85" s="1">
        <v>5.9418379298023234E-4</v>
      </c>
      <c r="CR85" s="1">
        <v>5.4583895070867009E-4</v>
      </c>
      <c r="CS85" s="1">
        <v>0.18867828989420563</v>
      </c>
      <c r="CT85" s="1">
        <v>2.6910425533120333E-4</v>
      </c>
      <c r="CU85" s="1">
        <v>7.9728683215703167E-4</v>
      </c>
      <c r="CV85" s="1">
        <v>1.2293067089390779E-3</v>
      </c>
      <c r="CW85" s="1">
        <v>4.2918262863169895E-3</v>
      </c>
      <c r="CX85" s="1">
        <v>4.9045190412828543E-3</v>
      </c>
      <c r="CY85" s="1">
        <v>1.5788446679247442E-3</v>
      </c>
      <c r="CZ85" s="1">
        <v>5.3124477825079643E-4</v>
      </c>
      <c r="DA85" s="1">
        <v>9.6568619420404726E-5</v>
      </c>
      <c r="DB85" s="1">
        <v>8.0206257368796582E-4</v>
      </c>
      <c r="DC85" s="3">
        <v>1.3885301412436661</v>
      </c>
      <c r="DD85" s="3">
        <v>1.0902442704541899</v>
      </c>
    </row>
    <row r="86" spans="1:108" ht="12.75" customHeight="1">
      <c r="A86" s="253">
        <v>593</v>
      </c>
      <c r="B86" s="82" t="s">
        <v>294</v>
      </c>
      <c r="C86" s="1">
        <v>1.3353284702365617E-3</v>
      </c>
      <c r="D86" s="1">
        <v>1.7016922816733013E-3</v>
      </c>
      <c r="E86" s="1">
        <v>1.9446628168450298E-3</v>
      </c>
      <c r="F86" s="1">
        <v>3.8520688569708135E-4</v>
      </c>
      <c r="G86" s="1">
        <v>1.1891524293242567E-3</v>
      </c>
      <c r="H86" s="1">
        <v>0</v>
      </c>
      <c r="I86" s="1">
        <v>2.1710094127772041E-3</v>
      </c>
      <c r="J86" s="1">
        <v>1.2269880000795818E-3</v>
      </c>
      <c r="K86" s="1">
        <v>2.3861227586528741E-3</v>
      </c>
      <c r="L86" s="1">
        <v>1.6750122042121379E-3</v>
      </c>
      <c r="M86" s="1">
        <v>0</v>
      </c>
      <c r="N86" s="1">
        <v>1.0034537139807325E-3</v>
      </c>
      <c r="O86" s="1">
        <v>1.3856940100651638E-3</v>
      </c>
      <c r="P86" s="1">
        <v>8.9059789131877456E-4</v>
      </c>
      <c r="Q86" s="1">
        <v>2.1833295419332347E-3</v>
      </c>
      <c r="R86" s="1">
        <v>1.9938335267942319E-3</v>
      </c>
      <c r="S86" s="1">
        <v>1.4674032992564468E-3</v>
      </c>
      <c r="T86" s="1">
        <v>1.7413071904951616E-3</v>
      </c>
      <c r="U86" s="1">
        <v>2.7593203320091611E-3</v>
      </c>
      <c r="V86" s="1">
        <v>2.116980400661599E-3</v>
      </c>
      <c r="W86" s="1">
        <v>5.8511866579240963E-4</v>
      </c>
      <c r="X86" s="1">
        <v>1.3987139406411472E-3</v>
      </c>
      <c r="Y86" s="1">
        <v>1.8791496036320323E-3</v>
      </c>
      <c r="Z86" s="1">
        <v>1.8241947825939746E-3</v>
      </c>
      <c r="AA86" s="1">
        <v>5.1503824485645043E-3</v>
      </c>
      <c r="AB86" s="1">
        <v>2.404838448573878E-3</v>
      </c>
      <c r="AC86" s="1">
        <v>2.2111582376860173E-4</v>
      </c>
      <c r="AD86" s="1">
        <v>3.4242325208240715E-4</v>
      </c>
      <c r="AE86" s="1">
        <v>1.7180134138225257E-3</v>
      </c>
      <c r="AF86" s="1">
        <v>2.3646088123945755E-3</v>
      </c>
      <c r="AG86" s="1">
        <v>8.9247652298143194E-4</v>
      </c>
      <c r="AH86" s="1">
        <v>7.6570648863666867E-4</v>
      </c>
      <c r="AI86" s="1">
        <v>1.6169975836718552E-3</v>
      </c>
      <c r="AJ86" s="1">
        <v>3.312247093707703E-3</v>
      </c>
      <c r="AK86" s="1">
        <v>2.784861484594248E-3</v>
      </c>
      <c r="AL86" s="1">
        <v>9.3522298882450913E-4</v>
      </c>
      <c r="AM86" s="1">
        <v>2.2918172352514622E-3</v>
      </c>
      <c r="AN86" s="1">
        <v>1.9173969114162834E-3</v>
      </c>
      <c r="AO86" s="1">
        <v>8.035687779609262E-4</v>
      </c>
      <c r="AP86" s="1">
        <v>1.2311829197354891E-3</v>
      </c>
      <c r="AQ86" s="1">
        <v>1.8472352558251957E-3</v>
      </c>
      <c r="AR86" s="1">
        <v>1.1604067224270519E-3</v>
      </c>
      <c r="AS86" s="1">
        <v>1.8772561801606853E-3</v>
      </c>
      <c r="AT86" s="1">
        <v>3.3568139475727882E-3</v>
      </c>
      <c r="AU86" s="1">
        <v>7.7427985194695971E-4</v>
      </c>
      <c r="AV86" s="1">
        <v>2.4673171379307876E-3</v>
      </c>
      <c r="AW86" s="1">
        <v>2.7309262528403579E-3</v>
      </c>
      <c r="AX86" s="1">
        <v>4.6363001043037526E-3</v>
      </c>
      <c r="AY86" s="1">
        <v>4.807439659960143E-4</v>
      </c>
      <c r="AZ86" s="1">
        <v>7.0296448228150642E-3</v>
      </c>
      <c r="BA86" s="1">
        <v>1.6427346785081569E-3</v>
      </c>
      <c r="BB86" s="1">
        <v>2.8653675127409818E-3</v>
      </c>
      <c r="BC86" s="1">
        <v>8.8262131758249807E-3</v>
      </c>
      <c r="BD86" s="1">
        <v>9.0734879159174375E-4</v>
      </c>
      <c r="BE86" s="1">
        <v>1.4712951847722633E-3</v>
      </c>
      <c r="BF86" s="1">
        <v>5.6303218453222152E-4</v>
      </c>
      <c r="BG86" s="1">
        <v>1.9610866037885586E-3</v>
      </c>
      <c r="BH86" s="1">
        <v>7.653804536936719E-4</v>
      </c>
      <c r="BI86" s="1">
        <v>1.4000258429340603E-3</v>
      </c>
      <c r="BJ86" s="1">
        <v>1.4655505850940781E-3</v>
      </c>
      <c r="BK86" s="1">
        <v>1.8515103843781675E-3</v>
      </c>
      <c r="BL86" s="1">
        <v>2.1037158590280496E-3</v>
      </c>
      <c r="BM86" s="1">
        <v>3.7245955594304094E-3</v>
      </c>
      <c r="BN86" s="1">
        <v>3.0375602778220682E-3</v>
      </c>
      <c r="BO86" s="1">
        <v>1.3483496462895308E-2</v>
      </c>
      <c r="BP86" s="1">
        <v>2.129373680487085E-3</v>
      </c>
      <c r="BQ86" s="1">
        <v>6.2228486376358708E-3</v>
      </c>
      <c r="BR86" s="1">
        <v>1.3208328632726345E-2</v>
      </c>
      <c r="BS86" s="1">
        <v>2.4703114579038006E-3</v>
      </c>
      <c r="BT86" s="1">
        <v>1.8611176077441038E-3</v>
      </c>
      <c r="BU86" s="1">
        <v>7.8171151915857066E-4</v>
      </c>
      <c r="BV86" s="1">
        <v>1.2016414497069833E-3</v>
      </c>
      <c r="BW86" s="1">
        <v>1.52883119339651E-3</v>
      </c>
      <c r="BX86" s="1">
        <v>1.4816989381517779E-3</v>
      </c>
      <c r="BY86" s="1">
        <v>2.0816062541652073E-3</v>
      </c>
      <c r="BZ86" s="1">
        <v>2.8070356133118911E-3</v>
      </c>
      <c r="CA86" s="1">
        <v>1.9640360103930698E-3</v>
      </c>
      <c r="CB86" s="1">
        <v>3.839973752799283E-3</v>
      </c>
      <c r="CC86" s="1">
        <v>7.9808376849611392E-3</v>
      </c>
      <c r="CD86" s="1">
        <v>1.2643568266916007E-3</v>
      </c>
      <c r="CE86" s="1">
        <v>1.0398161595395597E-2</v>
      </c>
      <c r="CF86" s="1">
        <v>3.9564171187580948E-3</v>
      </c>
      <c r="CG86" s="1">
        <v>1.0090443940633049</v>
      </c>
      <c r="CH86" s="1">
        <v>2.2576373735424725E-2</v>
      </c>
      <c r="CI86" s="1">
        <v>9.2060696043942333E-3</v>
      </c>
      <c r="CJ86" s="1">
        <v>5.6863601783160769E-3</v>
      </c>
      <c r="CK86" s="1">
        <v>1.1511499884384357E-3</v>
      </c>
      <c r="CL86" s="1">
        <v>8.7565470273092694E-3</v>
      </c>
      <c r="CM86" s="1">
        <v>2.5526496730353039E-3</v>
      </c>
      <c r="CN86" s="1">
        <v>6.6272638664803618E-3</v>
      </c>
      <c r="CO86" s="1">
        <v>4.4934775344648023E-3</v>
      </c>
      <c r="CP86" s="1">
        <v>7.96682818298065E-4</v>
      </c>
      <c r="CQ86" s="1">
        <v>1.0972245778349021E-2</v>
      </c>
      <c r="CR86" s="1">
        <v>3.854679100804928E-3</v>
      </c>
      <c r="CS86" s="1">
        <v>4.1336420838666982E-3</v>
      </c>
      <c r="CT86" s="1">
        <v>1.2168938002387805E-3</v>
      </c>
      <c r="CU86" s="1">
        <v>5.536125958335145E-3</v>
      </c>
      <c r="CV86" s="1">
        <v>5.2681527536892142E-3</v>
      </c>
      <c r="CW86" s="1">
        <v>1.4900269549917313E-3</v>
      </c>
      <c r="CX86" s="1">
        <v>8.1231476225235809E-4</v>
      </c>
      <c r="CY86" s="1">
        <v>2.8325181214380489E-3</v>
      </c>
      <c r="CZ86" s="1">
        <v>2.9966862519986998E-3</v>
      </c>
      <c r="DA86" s="1">
        <v>7.605502983803027E-4</v>
      </c>
      <c r="DB86" s="1">
        <v>3.6155925952555379E-3</v>
      </c>
      <c r="DC86" s="3">
        <v>1.3159856550859663</v>
      </c>
      <c r="DD86" s="3">
        <v>1.0332838862052489</v>
      </c>
    </row>
    <row r="87" spans="1:108" ht="12.75" customHeight="1">
      <c r="A87" s="253">
        <v>594</v>
      </c>
      <c r="B87" s="82" t="s">
        <v>295</v>
      </c>
      <c r="C87" s="1">
        <v>1.2985784735443654E-5</v>
      </c>
      <c r="D87" s="1">
        <v>1.3492625063553836E-5</v>
      </c>
      <c r="E87" s="1">
        <v>2.3026183474378607E-5</v>
      </c>
      <c r="F87" s="1">
        <v>8.8140397665318887E-6</v>
      </c>
      <c r="G87" s="1">
        <v>1.4407451183114601E-5</v>
      </c>
      <c r="H87" s="1">
        <v>0</v>
      </c>
      <c r="I87" s="1">
        <v>2.701090544270138E-5</v>
      </c>
      <c r="J87" s="1">
        <v>2.3617254983840792E-5</v>
      </c>
      <c r="K87" s="1">
        <v>2.4276765778132911E-5</v>
      </c>
      <c r="L87" s="1">
        <v>2.378138616313941E-5</v>
      </c>
      <c r="M87" s="1">
        <v>0</v>
      </c>
      <c r="N87" s="1">
        <v>1.0033320233809227E-5</v>
      </c>
      <c r="O87" s="1">
        <v>1.6986810640329365E-5</v>
      </c>
      <c r="P87" s="1">
        <v>1.3636098522526701E-5</v>
      </c>
      <c r="Q87" s="1">
        <v>1.7078537463885949E-5</v>
      </c>
      <c r="R87" s="1">
        <v>4.7432779411732992E-5</v>
      </c>
      <c r="S87" s="1">
        <v>2.484735836343701E-5</v>
      </c>
      <c r="T87" s="1">
        <v>1.5318261690579035E-5</v>
      </c>
      <c r="U87" s="1">
        <v>2.4516323462753158E-5</v>
      </c>
      <c r="V87" s="1">
        <v>1.5706714375132408E-5</v>
      </c>
      <c r="W87" s="1">
        <v>1.2956490674552041E-5</v>
      </c>
      <c r="X87" s="1">
        <v>1.1684219070349924E-5</v>
      </c>
      <c r="Y87" s="1">
        <v>1.2952538990183224E-5</v>
      </c>
      <c r="Z87" s="1">
        <v>1.6662801381285127E-5</v>
      </c>
      <c r="AA87" s="1">
        <v>9.0411463312329161E-5</v>
      </c>
      <c r="AB87" s="1">
        <v>4.7403759736500931E-5</v>
      </c>
      <c r="AC87" s="1">
        <v>3.8937696092541438E-6</v>
      </c>
      <c r="AD87" s="1">
        <v>3.8681143763467405E-6</v>
      </c>
      <c r="AE87" s="1">
        <v>2.0292294128508971E-5</v>
      </c>
      <c r="AF87" s="1">
        <v>1.3096557566994131E-5</v>
      </c>
      <c r="AG87" s="1">
        <v>1.579308798310852E-5</v>
      </c>
      <c r="AH87" s="1">
        <v>5.6550672761169709E-5</v>
      </c>
      <c r="AI87" s="1">
        <v>2.1683131512451048E-5</v>
      </c>
      <c r="AJ87" s="1">
        <v>1.3625276627785683E-5</v>
      </c>
      <c r="AK87" s="1">
        <v>1.9501350921465848E-5</v>
      </c>
      <c r="AL87" s="1">
        <v>1.9114415772916381E-5</v>
      </c>
      <c r="AM87" s="1">
        <v>2.1136746497308791E-5</v>
      </c>
      <c r="AN87" s="1">
        <v>1.7921652226916529E-5</v>
      </c>
      <c r="AO87" s="1">
        <v>8.4227751393818651E-6</v>
      </c>
      <c r="AP87" s="1">
        <v>2.7919279329973731E-5</v>
      </c>
      <c r="AQ87" s="1">
        <v>1.6134831558305055E-5</v>
      </c>
      <c r="AR87" s="1">
        <v>4.2376663912094113E-5</v>
      </c>
      <c r="AS87" s="1">
        <v>2.546280550254831E-5</v>
      </c>
      <c r="AT87" s="1">
        <v>1.3981488963582772E-5</v>
      </c>
      <c r="AU87" s="1">
        <v>1.6869393149780937E-5</v>
      </c>
      <c r="AV87" s="1">
        <v>3.1778804107509927E-5</v>
      </c>
      <c r="AW87" s="1">
        <v>5.6696529222169499E-5</v>
      </c>
      <c r="AX87" s="1">
        <v>2.2402795859016544E-5</v>
      </c>
      <c r="AY87" s="1">
        <v>1.2078379885741681E-5</v>
      </c>
      <c r="AZ87" s="1">
        <v>4.7458883074449846E-5</v>
      </c>
      <c r="BA87" s="1">
        <v>3.2546167849180155E-5</v>
      </c>
      <c r="BB87" s="1">
        <v>1.6098604051675833E-5</v>
      </c>
      <c r="BC87" s="1">
        <v>1.8841564035494334E-5</v>
      </c>
      <c r="BD87" s="1">
        <v>1.4989358232974041E-5</v>
      </c>
      <c r="BE87" s="1">
        <v>3.15400186079608E-5</v>
      </c>
      <c r="BF87" s="1">
        <v>3.663076518161871E-5</v>
      </c>
      <c r="BG87" s="1">
        <v>2.7874995122835068E-5</v>
      </c>
      <c r="BH87" s="1">
        <v>1.4267884465378376E-5</v>
      </c>
      <c r="BI87" s="1">
        <v>2.423766107358882E-5</v>
      </c>
      <c r="BJ87" s="1">
        <v>3.2717062477740069E-5</v>
      </c>
      <c r="BK87" s="1">
        <v>2.565707758363706E-5</v>
      </c>
      <c r="BL87" s="1">
        <v>1.7519050560937703E-5</v>
      </c>
      <c r="BM87" s="1">
        <v>1.1151546254191481E-5</v>
      </c>
      <c r="BN87" s="1">
        <v>1.2970309548695905E-5</v>
      </c>
      <c r="BO87" s="1">
        <v>3.6921953136683662E-5</v>
      </c>
      <c r="BP87" s="1">
        <v>2.6186643247040891E-5</v>
      </c>
      <c r="BQ87" s="1">
        <v>1.4407934540416873E-4</v>
      </c>
      <c r="BR87" s="1">
        <v>1.0857699137948805E-4</v>
      </c>
      <c r="BS87" s="1">
        <v>2.9957775644603651E-5</v>
      </c>
      <c r="BT87" s="1">
        <v>4.6031320431394709E-5</v>
      </c>
      <c r="BU87" s="1">
        <v>6.8472743640500853E-6</v>
      </c>
      <c r="BV87" s="1">
        <v>3.9043199425729543E-5</v>
      </c>
      <c r="BW87" s="1">
        <v>3.6034329350901777E-5</v>
      </c>
      <c r="BX87" s="1">
        <v>2.2650621107573317E-5</v>
      </c>
      <c r="BY87" s="1">
        <v>3.3431529025471263E-5</v>
      </c>
      <c r="BZ87" s="1">
        <v>2.3229942710896356E-5</v>
      </c>
      <c r="CA87" s="1">
        <v>4.9391664627463201E-5</v>
      </c>
      <c r="CB87" s="1">
        <v>3.8671761357411391E-5</v>
      </c>
      <c r="CC87" s="1">
        <v>6.7422315381098847E-5</v>
      </c>
      <c r="CD87" s="1">
        <v>4.3165888803465957E-5</v>
      </c>
      <c r="CE87" s="1">
        <v>5.0225315041758434E-4</v>
      </c>
      <c r="CF87" s="1">
        <v>3.5385291138000129E-4</v>
      </c>
      <c r="CG87" s="1">
        <v>2.9755087776075654E-4</v>
      </c>
      <c r="CH87" s="1">
        <v>1.0027923438513799</v>
      </c>
      <c r="CI87" s="1">
        <v>1.9136649367062816E-4</v>
      </c>
      <c r="CJ87" s="1">
        <v>3.1622946870270779E-5</v>
      </c>
      <c r="CK87" s="1">
        <v>1.3178834250709468E-5</v>
      </c>
      <c r="CL87" s="1">
        <v>4.4447760914160941E-5</v>
      </c>
      <c r="CM87" s="1">
        <v>1.4782859087164445E-5</v>
      </c>
      <c r="CN87" s="1">
        <v>3.1701936134984323E-5</v>
      </c>
      <c r="CO87" s="1">
        <v>4.1932664592403162E-5</v>
      </c>
      <c r="CP87" s="1">
        <v>1.0888050334511461E-5</v>
      </c>
      <c r="CQ87" s="1">
        <v>4.1048663303461044E-5</v>
      </c>
      <c r="CR87" s="1">
        <v>3.8061307760681069E-5</v>
      </c>
      <c r="CS87" s="1">
        <v>1.1158287510401952E-3</v>
      </c>
      <c r="CT87" s="1">
        <v>6.7742543112804773E-5</v>
      </c>
      <c r="CU87" s="1">
        <v>2.2515724757296172E-4</v>
      </c>
      <c r="CV87" s="1">
        <v>2.7234228114215655E-5</v>
      </c>
      <c r="CW87" s="1">
        <v>2.6354795619187163E-5</v>
      </c>
      <c r="CX87" s="1">
        <v>2.9540957595338465E-5</v>
      </c>
      <c r="CY87" s="1">
        <v>4.6743509134562007E-5</v>
      </c>
      <c r="CZ87" s="1">
        <v>3.2014865482551053E-5</v>
      </c>
      <c r="DA87" s="1">
        <v>1.693030661952423E-5</v>
      </c>
      <c r="DB87" s="1">
        <v>3.9285209072834737E-4</v>
      </c>
      <c r="DC87" s="3">
        <v>1.008551215796929</v>
      </c>
      <c r="DD87" s="3">
        <v>0.79189291742515477</v>
      </c>
    </row>
    <row r="88" spans="1:108" ht="12.75" customHeight="1">
      <c r="A88" s="254">
        <v>595</v>
      </c>
      <c r="B88" s="255" t="s">
        <v>336</v>
      </c>
      <c r="C88" s="26">
        <v>4.0460481099035449E-4</v>
      </c>
      <c r="D88" s="26">
        <v>4.6441369696938482E-4</v>
      </c>
      <c r="E88" s="26">
        <v>1.4363824335527112E-3</v>
      </c>
      <c r="F88" s="26">
        <v>5.7736563356203176E-4</v>
      </c>
      <c r="G88" s="26">
        <v>6.6228801335984266E-4</v>
      </c>
      <c r="H88" s="26">
        <v>0</v>
      </c>
      <c r="I88" s="26">
        <v>9.2249427369193342E-4</v>
      </c>
      <c r="J88" s="26">
        <v>9.076067572223311E-4</v>
      </c>
      <c r="K88" s="26">
        <v>1.2498621410938497E-3</v>
      </c>
      <c r="L88" s="26">
        <v>7.1643177971655392E-4</v>
      </c>
      <c r="M88" s="26">
        <v>0</v>
      </c>
      <c r="N88" s="26">
        <v>8.4290032416654728E-4</v>
      </c>
      <c r="O88" s="26">
        <v>1.579337742020571E-3</v>
      </c>
      <c r="P88" s="26">
        <v>9.2486018125297444E-4</v>
      </c>
      <c r="Q88" s="26">
        <v>1.3764268759559187E-3</v>
      </c>
      <c r="R88" s="26">
        <v>4.7162517158358511E-4</v>
      </c>
      <c r="S88" s="26">
        <v>4.8346702087106335E-4</v>
      </c>
      <c r="T88" s="26">
        <v>1.0099969809102733E-3</v>
      </c>
      <c r="U88" s="26">
        <v>2.2814794595947979E-3</v>
      </c>
      <c r="V88" s="26">
        <v>9.9198487498893223E-4</v>
      </c>
      <c r="W88" s="26">
        <v>1.4901665960548755E-4</v>
      </c>
      <c r="X88" s="26">
        <v>3.5009533460333237E-4</v>
      </c>
      <c r="Y88" s="26">
        <v>1.8002537963397164E-4</v>
      </c>
      <c r="Z88" s="26">
        <v>2.8559131711226909E-4</v>
      </c>
      <c r="AA88" s="26">
        <v>2.3028068995233891E-3</v>
      </c>
      <c r="AB88" s="26">
        <v>8.8715833560763053E-4</v>
      </c>
      <c r="AC88" s="26">
        <v>8.0464214244718626E-5</v>
      </c>
      <c r="AD88" s="26">
        <v>1.4107675700028685E-4</v>
      </c>
      <c r="AE88" s="26">
        <v>5.3140433155713469E-4</v>
      </c>
      <c r="AF88" s="26">
        <v>1.469559628074474E-3</v>
      </c>
      <c r="AG88" s="26">
        <v>1.0292958103555762E-3</v>
      </c>
      <c r="AH88" s="26">
        <v>5.8906933342847505E-4</v>
      </c>
      <c r="AI88" s="26">
        <v>4.4231326412629381E-4</v>
      </c>
      <c r="AJ88" s="26">
        <v>1.2346319480367302E-3</v>
      </c>
      <c r="AK88" s="26">
        <v>5.3462129822322161E-4</v>
      </c>
      <c r="AL88" s="26">
        <v>3.4067033386757318E-4</v>
      </c>
      <c r="AM88" s="26">
        <v>4.5059367827157047E-4</v>
      </c>
      <c r="AN88" s="26">
        <v>3.7639636623102238E-4</v>
      </c>
      <c r="AO88" s="26">
        <v>1.5803132198745213E-4</v>
      </c>
      <c r="AP88" s="26">
        <v>5.1512929139241684E-4</v>
      </c>
      <c r="AQ88" s="26">
        <v>6.7014646977970867E-4</v>
      </c>
      <c r="AR88" s="26">
        <v>8.1870917947807458E-4</v>
      </c>
      <c r="AS88" s="26">
        <v>6.8220741918014805E-4</v>
      </c>
      <c r="AT88" s="26">
        <v>6.8024789026639764E-4</v>
      </c>
      <c r="AU88" s="26">
        <v>8.0711020461279414E-4</v>
      </c>
      <c r="AV88" s="26">
        <v>8.6415784346902363E-4</v>
      </c>
      <c r="AW88" s="26">
        <v>1.1617169356493151E-3</v>
      </c>
      <c r="AX88" s="26">
        <v>8.6861611262120187E-4</v>
      </c>
      <c r="AY88" s="26">
        <v>1.0839491416872217E-3</v>
      </c>
      <c r="AZ88" s="26">
        <v>9.3072525698304636E-4</v>
      </c>
      <c r="BA88" s="26">
        <v>8.7749570036476472E-4</v>
      </c>
      <c r="BB88" s="26">
        <v>9.8082648418337738E-4</v>
      </c>
      <c r="BC88" s="26">
        <v>1.3637593473952074E-3</v>
      </c>
      <c r="BD88" s="26">
        <v>4.4286605410624827E-4</v>
      </c>
      <c r="BE88" s="26">
        <v>5.7981563227182226E-4</v>
      </c>
      <c r="BF88" s="26">
        <v>6.1267873992725116E-4</v>
      </c>
      <c r="BG88" s="26">
        <v>1.6092888915263479E-3</v>
      </c>
      <c r="BH88" s="26">
        <v>9.1895568081867514E-4</v>
      </c>
      <c r="BI88" s="26">
        <v>1.1240729975757356E-3</v>
      </c>
      <c r="BJ88" s="26">
        <v>1.0441767515329701E-3</v>
      </c>
      <c r="BK88" s="26">
        <v>1.1549583934298644E-3</v>
      </c>
      <c r="BL88" s="26">
        <v>9.1198195568570372E-4</v>
      </c>
      <c r="BM88" s="26">
        <v>3.4410242687316029E-4</v>
      </c>
      <c r="BN88" s="26">
        <v>4.5557066665652141E-4</v>
      </c>
      <c r="BO88" s="26">
        <v>1.3680377062565993E-3</v>
      </c>
      <c r="BP88" s="26">
        <v>1.0763513249189283E-3</v>
      </c>
      <c r="BQ88" s="26">
        <v>1.5523405542277697E-3</v>
      </c>
      <c r="BR88" s="26">
        <v>2.5255422245585952E-3</v>
      </c>
      <c r="BS88" s="26">
        <v>1.1207824668257821E-3</v>
      </c>
      <c r="BT88" s="26">
        <v>8.6517624862109436E-4</v>
      </c>
      <c r="BU88" s="26">
        <v>1.6183720935920531E-4</v>
      </c>
      <c r="BV88" s="26">
        <v>1.1432849037907439E-3</v>
      </c>
      <c r="BW88" s="26">
        <v>1.3400709301007591E-3</v>
      </c>
      <c r="BX88" s="26">
        <v>3.7411127761057276E-4</v>
      </c>
      <c r="BY88" s="26">
        <v>7.7248526313783666E-4</v>
      </c>
      <c r="BZ88" s="26">
        <v>1.1662373229482741E-3</v>
      </c>
      <c r="CA88" s="26">
        <v>1.801965643534874E-3</v>
      </c>
      <c r="CB88" s="26">
        <v>1.5338529480385785E-3</v>
      </c>
      <c r="CC88" s="26">
        <v>1.9281027504368974E-3</v>
      </c>
      <c r="CD88" s="26">
        <v>3.1974554739634857E-3</v>
      </c>
      <c r="CE88" s="26">
        <v>5.6717254073279204E-3</v>
      </c>
      <c r="CF88" s="26">
        <v>7.7087650979394254E-2</v>
      </c>
      <c r="CG88" s="26">
        <v>4.6325866135790688E-3</v>
      </c>
      <c r="CH88" s="26">
        <v>1.1692415613964099E-2</v>
      </c>
      <c r="CI88" s="26">
        <v>1.0171638821568501</v>
      </c>
      <c r="CJ88" s="26">
        <v>2.7516401252932702E-3</v>
      </c>
      <c r="CK88" s="26">
        <v>1.5407048618801061E-3</v>
      </c>
      <c r="CL88" s="26">
        <v>4.8331257098322058E-3</v>
      </c>
      <c r="CM88" s="26">
        <v>1.214594930956172E-3</v>
      </c>
      <c r="CN88" s="26">
        <v>1.105591781465017E-3</v>
      </c>
      <c r="CO88" s="26">
        <v>3.9915008018977932E-3</v>
      </c>
      <c r="CP88" s="26">
        <v>1.0692034055012954E-3</v>
      </c>
      <c r="CQ88" s="26">
        <v>9.6091702936673615E-3</v>
      </c>
      <c r="CR88" s="26">
        <v>1.1759296253718362E-3</v>
      </c>
      <c r="CS88" s="26">
        <v>8.5811969600924159E-2</v>
      </c>
      <c r="CT88" s="26">
        <v>4.6256872128788885E-4</v>
      </c>
      <c r="CU88" s="26">
        <v>2.7309679054041999E-3</v>
      </c>
      <c r="CV88" s="26">
        <v>2.1871683614649202E-3</v>
      </c>
      <c r="CW88" s="26">
        <v>1.6212278470246562E-3</v>
      </c>
      <c r="CX88" s="26">
        <v>2.9832915437037933E-3</v>
      </c>
      <c r="CY88" s="26">
        <v>8.4407496441625193E-3</v>
      </c>
      <c r="CZ88" s="26">
        <v>2.1049167111405424E-3</v>
      </c>
      <c r="DA88" s="26">
        <v>2.2790735728275472E-4</v>
      </c>
      <c r="DB88" s="26">
        <v>3.7704999092649763E-3</v>
      </c>
      <c r="DC88" s="6">
        <v>1.3261482400074318</v>
      </c>
      <c r="DD88" s="6">
        <v>1.0412633312705957</v>
      </c>
    </row>
    <row r="89" spans="1:108" ht="12.75" customHeight="1">
      <c r="A89" s="253">
        <v>611</v>
      </c>
      <c r="B89" s="82" t="s">
        <v>5</v>
      </c>
      <c r="C89" s="1">
        <v>1.4062294213671258E-3</v>
      </c>
      <c r="D89" s="1">
        <v>1.076634540238519E-3</v>
      </c>
      <c r="E89" s="1">
        <v>3.7585404774234915E-4</v>
      </c>
      <c r="F89" s="1">
        <v>1.6148712542215565E-3</v>
      </c>
      <c r="G89" s="1">
        <v>1.6723707624713726E-3</v>
      </c>
      <c r="H89" s="1">
        <v>0</v>
      </c>
      <c r="I89" s="1">
        <v>3.3051164607511086E-3</v>
      </c>
      <c r="J89" s="1">
        <v>2.2171747165688955E-3</v>
      </c>
      <c r="K89" s="1">
        <v>5.0688244932407887E-4</v>
      </c>
      <c r="L89" s="1">
        <v>4.5522286637980341E-3</v>
      </c>
      <c r="M89" s="1">
        <v>0</v>
      </c>
      <c r="N89" s="1">
        <v>1.1566623165052262E-3</v>
      </c>
      <c r="O89" s="1">
        <v>1.0311420729184838E-3</v>
      </c>
      <c r="P89" s="1">
        <v>1.6080602374870104E-3</v>
      </c>
      <c r="Q89" s="1">
        <v>8.6260287413663728E-4</v>
      </c>
      <c r="R89" s="1">
        <v>8.1895198072576541E-4</v>
      </c>
      <c r="S89" s="1">
        <v>1.4543307972613936E-3</v>
      </c>
      <c r="T89" s="1">
        <v>7.0532856843787367E-4</v>
      </c>
      <c r="U89" s="1">
        <v>3.2168712495776671E-4</v>
      </c>
      <c r="V89" s="1">
        <v>1.0498449870509226E-3</v>
      </c>
      <c r="W89" s="1">
        <v>9.5858389329189306E-5</v>
      </c>
      <c r="X89" s="1">
        <v>1.881388376386116E-4</v>
      </c>
      <c r="Y89" s="1">
        <v>2.8735245418011165E-4</v>
      </c>
      <c r="Z89" s="1">
        <v>5.557360989475988E-3</v>
      </c>
      <c r="AA89" s="1">
        <v>6.0575381795789315E-4</v>
      </c>
      <c r="AB89" s="1">
        <v>3.1958989134338264E-3</v>
      </c>
      <c r="AC89" s="1">
        <v>7.8370055067287979E-5</v>
      </c>
      <c r="AD89" s="1">
        <v>1.4035584522616992E-4</v>
      </c>
      <c r="AE89" s="1">
        <v>4.2891313541119382E-4</v>
      </c>
      <c r="AF89" s="1">
        <v>1.2928241664576991E-3</v>
      </c>
      <c r="AG89" s="1">
        <v>2.5786904661928727E-3</v>
      </c>
      <c r="AH89" s="1">
        <v>3.0469073915160499E-2</v>
      </c>
      <c r="AI89" s="1">
        <v>1.8100086176878797E-3</v>
      </c>
      <c r="AJ89" s="1">
        <v>3.7404698016175303E-4</v>
      </c>
      <c r="AK89" s="1">
        <v>1.2807257377819468E-3</v>
      </c>
      <c r="AL89" s="1">
        <v>8.3604604231912131E-4</v>
      </c>
      <c r="AM89" s="1">
        <v>2.9921338582368866E-3</v>
      </c>
      <c r="AN89" s="1">
        <v>1.7562015318886976E-3</v>
      </c>
      <c r="AO89" s="1">
        <v>7.6233104995503923E-4</v>
      </c>
      <c r="AP89" s="1">
        <v>3.0338033630207943E-3</v>
      </c>
      <c r="AQ89" s="1">
        <v>8.3793839412774388E-4</v>
      </c>
      <c r="AR89" s="1">
        <v>1.6586569882787636E-3</v>
      </c>
      <c r="AS89" s="1">
        <v>1.8715583530339623E-3</v>
      </c>
      <c r="AT89" s="1">
        <v>1.6575445073935013E-3</v>
      </c>
      <c r="AU89" s="1">
        <v>9.2406209037534384E-4</v>
      </c>
      <c r="AV89" s="1">
        <v>2.3929844956425519E-4</v>
      </c>
      <c r="AW89" s="1">
        <v>3.9613271049709171E-4</v>
      </c>
      <c r="AX89" s="1">
        <v>8.3948164889021434E-4</v>
      </c>
      <c r="AY89" s="1">
        <v>5.5343505969277776E-4</v>
      </c>
      <c r="AZ89" s="1">
        <v>2.5408685820351394E-4</v>
      </c>
      <c r="BA89" s="1">
        <v>1.8084311832410383E-3</v>
      </c>
      <c r="BB89" s="1">
        <v>5.3851712050004123E-4</v>
      </c>
      <c r="BC89" s="1">
        <v>3.5353542923512843E-4</v>
      </c>
      <c r="BD89" s="1">
        <v>2.4043702656311654E-4</v>
      </c>
      <c r="BE89" s="1">
        <v>4.2758027969998311E-3</v>
      </c>
      <c r="BF89" s="1">
        <v>1.7179931524315881E-2</v>
      </c>
      <c r="BG89" s="1">
        <v>2.2802307881181522E-3</v>
      </c>
      <c r="BH89" s="1">
        <v>1.0296484692515627E-3</v>
      </c>
      <c r="BI89" s="1">
        <v>3.574585127474108E-3</v>
      </c>
      <c r="BJ89" s="1">
        <v>4.0569702997986339E-3</v>
      </c>
      <c r="BK89" s="1">
        <v>1.3602957978829145E-3</v>
      </c>
      <c r="BL89" s="1">
        <v>2.266090091057155E-3</v>
      </c>
      <c r="BM89" s="1">
        <v>7.3713583835266743E-4</v>
      </c>
      <c r="BN89" s="1">
        <v>7.7095696374535278E-4</v>
      </c>
      <c r="BO89" s="1">
        <v>2.3646271998664162E-3</v>
      </c>
      <c r="BP89" s="1">
        <v>4.3083917263482393E-3</v>
      </c>
      <c r="BQ89" s="1">
        <v>1.532359460611979E-3</v>
      </c>
      <c r="BR89" s="1">
        <v>1.1916246425086594E-3</v>
      </c>
      <c r="BS89" s="1">
        <v>1.8111753232846507E-3</v>
      </c>
      <c r="BT89" s="1">
        <v>4.4632633863936935E-4</v>
      </c>
      <c r="BU89" s="1">
        <v>1.2842121573297162E-4</v>
      </c>
      <c r="BV89" s="1">
        <v>1.8151491196512388E-3</v>
      </c>
      <c r="BW89" s="1">
        <v>2.6151796643430454E-3</v>
      </c>
      <c r="BX89" s="1">
        <v>4.3765697520238133E-4</v>
      </c>
      <c r="BY89" s="1">
        <v>2.4988483181650721E-3</v>
      </c>
      <c r="BZ89" s="1">
        <v>1.7675330403266476E-3</v>
      </c>
      <c r="CA89" s="1">
        <v>5.8838260502297294E-4</v>
      </c>
      <c r="CB89" s="1">
        <v>9.100556385549408E-4</v>
      </c>
      <c r="CC89" s="1">
        <v>2.2058970469119718E-3</v>
      </c>
      <c r="CD89" s="1">
        <v>4.864021074766982E-4</v>
      </c>
      <c r="CE89" s="1">
        <v>8.5143186505642313E-4</v>
      </c>
      <c r="CF89" s="1">
        <v>2.3123003350046497E-3</v>
      </c>
      <c r="CG89" s="1">
        <v>3.983128752314052E-4</v>
      </c>
      <c r="CH89" s="1">
        <v>3.4481589890500816E-3</v>
      </c>
      <c r="CI89" s="1">
        <v>6.3036665863833543E-4</v>
      </c>
      <c r="CJ89" s="1">
        <v>1.000411091028897</v>
      </c>
      <c r="CK89" s="1">
        <v>2.2867179582314076E-3</v>
      </c>
      <c r="CL89" s="1">
        <v>1.4586102993534163E-3</v>
      </c>
      <c r="CM89" s="1">
        <v>5.625493577758688E-4</v>
      </c>
      <c r="CN89" s="1">
        <v>3.1015182202768304E-3</v>
      </c>
      <c r="CO89" s="1">
        <v>2.7679639952014881E-3</v>
      </c>
      <c r="CP89" s="1">
        <v>9.5226510190575466E-4</v>
      </c>
      <c r="CQ89" s="1">
        <v>1.1361940811921037E-3</v>
      </c>
      <c r="CR89" s="1">
        <v>1.5106832613484653E-3</v>
      </c>
      <c r="CS89" s="1">
        <v>6.4771289436752323E-4</v>
      </c>
      <c r="CT89" s="1">
        <v>6.3685007768622334E-4</v>
      </c>
      <c r="CU89" s="1">
        <v>1.0472837992201941E-3</v>
      </c>
      <c r="CV89" s="1">
        <v>7.7058083732103335E-4</v>
      </c>
      <c r="CW89" s="1">
        <v>7.057041697926987E-4</v>
      </c>
      <c r="CX89" s="1">
        <v>1.6287478282237273E-3</v>
      </c>
      <c r="CY89" s="1">
        <v>5.014244624550237E-4</v>
      </c>
      <c r="CZ89" s="1">
        <v>2.2452852533574401E-3</v>
      </c>
      <c r="DA89" s="1">
        <v>3.64290091646788E-4</v>
      </c>
      <c r="DB89" s="1">
        <v>0.24702990523307516</v>
      </c>
      <c r="DC89" s="3">
        <v>1.4357186040560967</v>
      </c>
      <c r="DD89" s="3">
        <v>1.1272956456347918</v>
      </c>
    </row>
    <row r="90" spans="1:108" ht="12.75" customHeight="1">
      <c r="A90" s="253">
        <v>631</v>
      </c>
      <c r="B90" s="82" t="s">
        <v>297</v>
      </c>
      <c r="C90" s="1">
        <v>8.4391509479865711E-5</v>
      </c>
      <c r="D90" s="1">
        <v>1.2560532458005379E-4</v>
      </c>
      <c r="E90" s="1">
        <v>4.3981446378158384E-4</v>
      </c>
      <c r="F90" s="1">
        <v>2.8224742676599354E-4</v>
      </c>
      <c r="G90" s="1">
        <v>8.6724785420392032E-5</v>
      </c>
      <c r="H90" s="1">
        <v>0</v>
      </c>
      <c r="I90" s="1">
        <v>1.0682437207613891E-3</v>
      </c>
      <c r="J90" s="1">
        <v>4.4152835687900444E-4</v>
      </c>
      <c r="K90" s="1">
        <v>6.2985078448769935E-5</v>
      </c>
      <c r="L90" s="1">
        <v>3.5836497008158539E-4</v>
      </c>
      <c r="M90" s="1">
        <v>0</v>
      </c>
      <c r="N90" s="1">
        <v>5.731540892985702E-5</v>
      </c>
      <c r="O90" s="1">
        <v>6.3130275072417088E-5</v>
      </c>
      <c r="P90" s="1">
        <v>1.5076043304213622E-4</v>
      </c>
      <c r="Q90" s="1">
        <v>3.0203273401281519E-4</v>
      </c>
      <c r="R90" s="1">
        <v>2.6067778518201897E-4</v>
      </c>
      <c r="S90" s="1">
        <v>6.641464554860763E-5</v>
      </c>
      <c r="T90" s="1">
        <v>7.5122867875111949E-5</v>
      </c>
      <c r="U90" s="1">
        <v>1.9850500087892524E-4</v>
      </c>
      <c r="V90" s="1">
        <v>2.4232413606753737E-4</v>
      </c>
      <c r="W90" s="1">
        <v>2.1355725491946131E-4</v>
      </c>
      <c r="X90" s="1">
        <v>3.8975945084629063E-4</v>
      </c>
      <c r="Y90" s="1">
        <v>4.9222378003554708E-4</v>
      </c>
      <c r="Z90" s="1">
        <v>8.7458861884856265E-5</v>
      </c>
      <c r="AA90" s="1">
        <v>4.4548847838426982E-4</v>
      </c>
      <c r="AB90" s="1">
        <v>1.0789813314622532E-3</v>
      </c>
      <c r="AC90" s="1">
        <v>1.6774655006746547E-5</v>
      </c>
      <c r="AD90" s="1">
        <v>2.0379397695932202E-5</v>
      </c>
      <c r="AE90" s="1">
        <v>2.1408641423958293E-4</v>
      </c>
      <c r="AF90" s="1">
        <v>1.6872773805771805E-4</v>
      </c>
      <c r="AG90" s="1">
        <v>7.319539987662524E-5</v>
      </c>
      <c r="AH90" s="1">
        <v>1.0965159571442355E-4</v>
      </c>
      <c r="AI90" s="1">
        <v>7.567625924329868E-4</v>
      </c>
      <c r="AJ90" s="1">
        <v>1.5086700272718219E-3</v>
      </c>
      <c r="AK90" s="1">
        <v>4.0657589426892096E-4</v>
      </c>
      <c r="AL90" s="1">
        <v>7.0357819042739478E-5</v>
      </c>
      <c r="AM90" s="1">
        <v>7.6726392724843636E-4</v>
      </c>
      <c r="AN90" s="1">
        <v>7.0361324610162344E-5</v>
      </c>
      <c r="AO90" s="1">
        <v>3.8084280535376372E-5</v>
      </c>
      <c r="AP90" s="1">
        <v>5.1934759801791228E-5</v>
      </c>
      <c r="AQ90" s="1">
        <v>1.0122305195554625E-3</v>
      </c>
      <c r="AR90" s="1">
        <v>2.6597982573182662E-4</v>
      </c>
      <c r="AS90" s="1">
        <v>9.1156140390003394E-4</v>
      </c>
      <c r="AT90" s="1">
        <v>3.692830120776577E-4</v>
      </c>
      <c r="AU90" s="1">
        <v>2.6715274133951754E-4</v>
      </c>
      <c r="AV90" s="1">
        <v>9.8898234630857341E-4</v>
      </c>
      <c r="AW90" s="1">
        <v>1.715264453273999E-3</v>
      </c>
      <c r="AX90" s="1">
        <v>1.0188153711522992E-3</v>
      </c>
      <c r="AY90" s="1">
        <v>1.8958057304207748E-3</v>
      </c>
      <c r="AZ90" s="1">
        <v>9.1140401448248898E-4</v>
      </c>
      <c r="BA90" s="1">
        <v>3.191427286515117E-4</v>
      </c>
      <c r="BB90" s="1">
        <v>3.7391231346630755E-4</v>
      </c>
      <c r="BC90" s="1">
        <v>4.8375573385345835E-4</v>
      </c>
      <c r="BD90" s="1">
        <v>2.0381699509010808E-4</v>
      </c>
      <c r="BE90" s="1">
        <v>4.8416533540811415E-4</v>
      </c>
      <c r="BF90" s="1">
        <v>8.0731586540218111E-5</v>
      </c>
      <c r="BG90" s="1">
        <v>9.0850559879148481E-5</v>
      </c>
      <c r="BH90" s="1">
        <v>1.4459693015472262E-4</v>
      </c>
      <c r="BI90" s="1">
        <v>3.4137541072844278E-4</v>
      </c>
      <c r="BJ90" s="1">
        <v>2.5470725224439471E-4</v>
      </c>
      <c r="BK90" s="1">
        <v>2.9436053767364234E-4</v>
      </c>
      <c r="BL90" s="1">
        <v>2.9396965186664865E-4</v>
      </c>
      <c r="BM90" s="1">
        <v>5.7436401163766311E-4</v>
      </c>
      <c r="BN90" s="1">
        <v>4.6423989658576507E-4</v>
      </c>
      <c r="BO90" s="1">
        <v>2.6155629564911253E-4</v>
      </c>
      <c r="BP90" s="1">
        <v>2.5016665808469217E-4</v>
      </c>
      <c r="BQ90" s="1">
        <v>3.7578310490398592E-4</v>
      </c>
      <c r="BR90" s="1">
        <v>4.0107968573638384E-4</v>
      </c>
      <c r="BS90" s="1">
        <v>1.0645193242031914E-4</v>
      </c>
      <c r="BT90" s="1">
        <v>8.271613918940093E-5</v>
      </c>
      <c r="BU90" s="1">
        <v>2.638257130200249E-5</v>
      </c>
      <c r="BV90" s="1">
        <v>6.8981827308394481E-3</v>
      </c>
      <c r="BW90" s="1">
        <v>3.2392969062826072E-4</v>
      </c>
      <c r="BX90" s="1">
        <v>4.4952762401249122E-4</v>
      </c>
      <c r="BY90" s="1">
        <v>2.2463489856742924E-4</v>
      </c>
      <c r="BZ90" s="1">
        <v>1.758087542958067E-4</v>
      </c>
      <c r="CA90" s="1">
        <v>4.4279370708811145E-4</v>
      </c>
      <c r="CB90" s="1">
        <v>4.0957190928274026E-4</v>
      </c>
      <c r="CC90" s="1">
        <v>8.1958864856088035E-4</v>
      </c>
      <c r="CD90" s="1">
        <v>3.0297996805679357E-4</v>
      </c>
      <c r="CE90" s="1">
        <v>6.4015480431752142E-3</v>
      </c>
      <c r="CF90" s="1">
        <v>1.4556395913403815E-3</v>
      </c>
      <c r="CG90" s="1">
        <v>4.0313634525257309E-3</v>
      </c>
      <c r="CH90" s="1">
        <v>6.8612026260037309E-3</v>
      </c>
      <c r="CI90" s="1">
        <v>9.8378382112364327E-4</v>
      </c>
      <c r="CJ90" s="1">
        <v>2.5377966712937088E-4</v>
      </c>
      <c r="CK90" s="1">
        <v>1.000054914696159</v>
      </c>
      <c r="CL90" s="1">
        <v>1.7228849723528584E-4</v>
      </c>
      <c r="CM90" s="1">
        <v>1.7475510179579753E-4</v>
      </c>
      <c r="CN90" s="1">
        <v>1.1663029375551435E-4</v>
      </c>
      <c r="CO90" s="1">
        <v>2.6038209230732539E-4</v>
      </c>
      <c r="CP90" s="1">
        <v>8.0192241704489493E-5</v>
      </c>
      <c r="CQ90" s="1">
        <v>1.915983973912137E-4</v>
      </c>
      <c r="CR90" s="1">
        <v>4.597851257239988E-4</v>
      </c>
      <c r="CS90" s="1">
        <v>1.4251600025945658E-3</v>
      </c>
      <c r="CT90" s="1">
        <v>8.3544671997214315E-5</v>
      </c>
      <c r="CU90" s="1">
        <v>6.4488516587492978E-4</v>
      </c>
      <c r="CV90" s="1">
        <v>3.7276240314868903E-4</v>
      </c>
      <c r="CW90" s="1">
        <v>5.4374635693654641E-4</v>
      </c>
      <c r="CX90" s="1">
        <v>9.4434364275925722E-4</v>
      </c>
      <c r="CY90" s="1">
        <v>2.9341973365183032E-4</v>
      </c>
      <c r="CZ90" s="1">
        <v>6.1250994251366153E-4</v>
      </c>
      <c r="DA90" s="1">
        <v>6.2964110264678114E-5</v>
      </c>
      <c r="DB90" s="1">
        <v>5.9283719532755917E-4</v>
      </c>
      <c r="DC90" s="3">
        <v>1.063732143459224</v>
      </c>
      <c r="DD90" s="3">
        <v>0.83521980564688258</v>
      </c>
    </row>
    <row r="91" spans="1:108" ht="12.75" customHeight="1">
      <c r="A91" s="253">
        <v>632</v>
      </c>
      <c r="B91" s="82" t="s">
        <v>298</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c r="U91" s="1">
        <v>0</v>
      </c>
      <c r="V91" s="1">
        <v>0</v>
      </c>
      <c r="W91" s="1">
        <v>0</v>
      </c>
      <c r="X91" s="1">
        <v>0</v>
      </c>
      <c r="Y91" s="1">
        <v>0</v>
      </c>
      <c r="Z91" s="1">
        <v>0</v>
      </c>
      <c r="AA91" s="1">
        <v>0</v>
      </c>
      <c r="AB91" s="1">
        <v>0</v>
      </c>
      <c r="AC91" s="1">
        <v>0</v>
      </c>
      <c r="AD91" s="1">
        <v>0</v>
      </c>
      <c r="AE91" s="1">
        <v>0</v>
      </c>
      <c r="AF91" s="1">
        <v>0</v>
      </c>
      <c r="AG91" s="1">
        <v>0</v>
      </c>
      <c r="AH91" s="1">
        <v>0</v>
      </c>
      <c r="AI91" s="1">
        <v>0</v>
      </c>
      <c r="AJ91" s="1">
        <v>0</v>
      </c>
      <c r="AK91" s="1">
        <v>0</v>
      </c>
      <c r="AL91" s="1">
        <v>0</v>
      </c>
      <c r="AM91" s="1">
        <v>0</v>
      </c>
      <c r="AN91" s="1">
        <v>0</v>
      </c>
      <c r="AO91" s="1">
        <v>0</v>
      </c>
      <c r="AP91" s="1">
        <v>0</v>
      </c>
      <c r="AQ91" s="1">
        <v>0</v>
      </c>
      <c r="AR91" s="1">
        <v>0</v>
      </c>
      <c r="AS91" s="1">
        <v>0</v>
      </c>
      <c r="AT91" s="1">
        <v>0</v>
      </c>
      <c r="AU91" s="1">
        <v>0</v>
      </c>
      <c r="AV91" s="1">
        <v>0</v>
      </c>
      <c r="AW91" s="1">
        <v>0</v>
      </c>
      <c r="AX91" s="1">
        <v>0</v>
      </c>
      <c r="AY91" s="1">
        <v>0</v>
      </c>
      <c r="AZ91" s="1">
        <v>0</v>
      </c>
      <c r="BA91" s="1">
        <v>0</v>
      </c>
      <c r="BB91" s="1">
        <v>0</v>
      </c>
      <c r="BC91" s="1">
        <v>0</v>
      </c>
      <c r="BD91" s="1">
        <v>0</v>
      </c>
      <c r="BE91" s="1">
        <v>0</v>
      </c>
      <c r="BF91" s="1">
        <v>0</v>
      </c>
      <c r="BG91" s="1">
        <v>0</v>
      </c>
      <c r="BH91" s="1">
        <v>0</v>
      </c>
      <c r="BI91" s="1">
        <v>0</v>
      </c>
      <c r="BJ91" s="1">
        <v>0</v>
      </c>
      <c r="BK91" s="1">
        <v>0</v>
      </c>
      <c r="BL91" s="1">
        <v>0</v>
      </c>
      <c r="BM91" s="1">
        <v>0</v>
      </c>
      <c r="BN91" s="1">
        <v>0</v>
      </c>
      <c r="BO91" s="1">
        <v>0</v>
      </c>
      <c r="BP91" s="1">
        <v>0</v>
      </c>
      <c r="BQ91" s="1">
        <v>0</v>
      </c>
      <c r="BR91" s="1">
        <v>0</v>
      </c>
      <c r="BS91" s="1">
        <v>0</v>
      </c>
      <c r="BT91" s="1">
        <v>0</v>
      </c>
      <c r="BU91" s="1">
        <v>0</v>
      </c>
      <c r="BV91" s="1">
        <v>0</v>
      </c>
      <c r="BW91" s="1">
        <v>0</v>
      </c>
      <c r="BX91" s="1">
        <v>0</v>
      </c>
      <c r="BY91" s="1">
        <v>0</v>
      </c>
      <c r="BZ91" s="1">
        <v>0</v>
      </c>
      <c r="CA91" s="1">
        <v>0</v>
      </c>
      <c r="CB91" s="1">
        <v>0</v>
      </c>
      <c r="CC91" s="1">
        <v>0</v>
      </c>
      <c r="CD91" s="1">
        <v>0</v>
      </c>
      <c r="CE91" s="1">
        <v>0</v>
      </c>
      <c r="CF91" s="1">
        <v>0</v>
      </c>
      <c r="CG91" s="1">
        <v>0</v>
      </c>
      <c r="CH91" s="1">
        <v>0</v>
      </c>
      <c r="CI91" s="1">
        <v>0</v>
      </c>
      <c r="CJ91" s="1">
        <v>0</v>
      </c>
      <c r="CK91" s="1">
        <v>0</v>
      </c>
      <c r="CL91" s="1">
        <v>1</v>
      </c>
      <c r="CM91" s="1">
        <v>0</v>
      </c>
      <c r="CN91" s="1">
        <v>0</v>
      </c>
      <c r="CO91" s="1">
        <v>0</v>
      </c>
      <c r="CP91" s="1">
        <v>0</v>
      </c>
      <c r="CQ91" s="1">
        <v>0</v>
      </c>
      <c r="CR91" s="1">
        <v>0</v>
      </c>
      <c r="CS91" s="1">
        <v>0</v>
      </c>
      <c r="CT91" s="1">
        <v>0</v>
      </c>
      <c r="CU91" s="1">
        <v>0</v>
      </c>
      <c r="CV91" s="1">
        <v>0</v>
      </c>
      <c r="CW91" s="1">
        <v>0</v>
      </c>
      <c r="CX91" s="1">
        <v>0</v>
      </c>
      <c r="CY91" s="1">
        <v>0</v>
      </c>
      <c r="CZ91" s="1">
        <v>0</v>
      </c>
      <c r="DA91" s="1">
        <v>0</v>
      </c>
      <c r="DB91" s="1">
        <v>0</v>
      </c>
      <c r="DC91" s="3">
        <v>1</v>
      </c>
      <c r="DD91" s="3">
        <v>0.7851786850501421</v>
      </c>
    </row>
    <row r="92" spans="1:108" ht="12.75" customHeight="1">
      <c r="A92" s="253">
        <v>641</v>
      </c>
      <c r="B92" s="82" t="s">
        <v>299</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c r="W92" s="1">
        <v>0</v>
      </c>
      <c r="X92" s="1">
        <v>0</v>
      </c>
      <c r="Y92" s="1">
        <v>0</v>
      </c>
      <c r="Z92" s="1">
        <v>0</v>
      </c>
      <c r="AA92" s="1">
        <v>0</v>
      </c>
      <c r="AB92" s="1">
        <v>0</v>
      </c>
      <c r="AC92" s="1">
        <v>0</v>
      </c>
      <c r="AD92" s="1">
        <v>0</v>
      </c>
      <c r="AE92" s="1">
        <v>0</v>
      </c>
      <c r="AF92" s="1">
        <v>0</v>
      </c>
      <c r="AG92" s="1">
        <v>0</v>
      </c>
      <c r="AH92" s="1">
        <v>0</v>
      </c>
      <c r="AI92" s="1">
        <v>0</v>
      </c>
      <c r="AJ92" s="1">
        <v>0</v>
      </c>
      <c r="AK92" s="1">
        <v>0</v>
      </c>
      <c r="AL92" s="1">
        <v>0</v>
      </c>
      <c r="AM92" s="1">
        <v>0</v>
      </c>
      <c r="AN92" s="1">
        <v>0</v>
      </c>
      <c r="AO92" s="1">
        <v>0</v>
      </c>
      <c r="AP92" s="1">
        <v>0</v>
      </c>
      <c r="AQ92" s="1">
        <v>0</v>
      </c>
      <c r="AR92" s="1">
        <v>0</v>
      </c>
      <c r="AS92" s="1">
        <v>0</v>
      </c>
      <c r="AT92" s="1">
        <v>0</v>
      </c>
      <c r="AU92" s="1">
        <v>0</v>
      </c>
      <c r="AV92" s="1">
        <v>0</v>
      </c>
      <c r="AW92" s="1">
        <v>0</v>
      </c>
      <c r="AX92" s="1">
        <v>0</v>
      </c>
      <c r="AY92" s="1">
        <v>0</v>
      </c>
      <c r="AZ92" s="1">
        <v>0</v>
      </c>
      <c r="BA92" s="1">
        <v>0</v>
      </c>
      <c r="BB92" s="1">
        <v>0</v>
      </c>
      <c r="BC92" s="1">
        <v>0</v>
      </c>
      <c r="BD92" s="1">
        <v>0</v>
      </c>
      <c r="BE92" s="1">
        <v>0</v>
      </c>
      <c r="BF92" s="1">
        <v>0</v>
      </c>
      <c r="BG92" s="1">
        <v>0</v>
      </c>
      <c r="BH92" s="1">
        <v>0</v>
      </c>
      <c r="BI92" s="1">
        <v>0</v>
      </c>
      <c r="BJ92" s="1">
        <v>0</v>
      </c>
      <c r="BK92" s="1">
        <v>0</v>
      </c>
      <c r="BL92" s="1">
        <v>0</v>
      </c>
      <c r="BM92" s="1">
        <v>0</v>
      </c>
      <c r="BN92" s="1">
        <v>0</v>
      </c>
      <c r="BO92" s="1">
        <v>0</v>
      </c>
      <c r="BP92" s="1">
        <v>0</v>
      </c>
      <c r="BQ92" s="1">
        <v>0</v>
      </c>
      <c r="BR92" s="1">
        <v>0</v>
      </c>
      <c r="BS92" s="1">
        <v>0</v>
      </c>
      <c r="BT92" s="1">
        <v>0</v>
      </c>
      <c r="BU92" s="1">
        <v>0</v>
      </c>
      <c r="BV92" s="1">
        <v>0</v>
      </c>
      <c r="BW92" s="1">
        <v>0</v>
      </c>
      <c r="BX92" s="1">
        <v>0</v>
      </c>
      <c r="BY92" s="1">
        <v>0</v>
      </c>
      <c r="BZ92" s="1">
        <v>0</v>
      </c>
      <c r="CA92" s="1">
        <v>0</v>
      </c>
      <c r="CB92" s="1">
        <v>0</v>
      </c>
      <c r="CC92" s="1">
        <v>0</v>
      </c>
      <c r="CD92" s="1">
        <v>0</v>
      </c>
      <c r="CE92" s="1">
        <v>0</v>
      </c>
      <c r="CF92" s="1">
        <v>0</v>
      </c>
      <c r="CG92" s="1">
        <v>0</v>
      </c>
      <c r="CH92" s="1">
        <v>0</v>
      </c>
      <c r="CI92" s="1">
        <v>0</v>
      </c>
      <c r="CJ92" s="1">
        <v>0</v>
      </c>
      <c r="CK92" s="1">
        <v>0</v>
      </c>
      <c r="CL92" s="1">
        <v>0</v>
      </c>
      <c r="CM92" s="1">
        <v>1.0062925459789072</v>
      </c>
      <c r="CN92" s="1">
        <v>0</v>
      </c>
      <c r="CO92" s="1">
        <v>0</v>
      </c>
      <c r="CP92" s="1">
        <v>5.6828824393924014E-4</v>
      </c>
      <c r="CQ92" s="1">
        <v>0</v>
      </c>
      <c r="CR92" s="1">
        <v>0</v>
      </c>
      <c r="CS92" s="1">
        <v>0</v>
      </c>
      <c r="CT92" s="1">
        <v>0</v>
      </c>
      <c r="CU92" s="1">
        <v>0</v>
      </c>
      <c r="CV92" s="1">
        <v>0</v>
      </c>
      <c r="CW92" s="1">
        <v>0</v>
      </c>
      <c r="CX92" s="1">
        <v>0</v>
      </c>
      <c r="CY92" s="1">
        <v>0</v>
      </c>
      <c r="CZ92" s="1">
        <v>0</v>
      </c>
      <c r="DA92" s="1">
        <v>0</v>
      </c>
      <c r="DB92" s="1">
        <v>0</v>
      </c>
      <c r="DC92" s="3">
        <v>1.0068608342228464</v>
      </c>
      <c r="DD92" s="3">
        <v>0.79056566584358368</v>
      </c>
    </row>
    <row r="93" spans="1:108" ht="12.75" customHeight="1">
      <c r="A93" s="254">
        <v>642</v>
      </c>
      <c r="B93" s="255" t="s">
        <v>337</v>
      </c>
      <c r="C93" s="26">
        <v>3.2495238187157271E-4</v>
      </c>
      <c r="D93" s="26">
        <v>4.9411421167394414E-4</v>
      </c>
      <c r="E93" s="26">
        <v>4.8033955348175447E-3</v>
      </c>
      <c r="F93" s="26">
        <v>5.9487498100504529E-5</v>
      </c>
      <c r="G93" s="26">
        <v>1.2633488405098278E-4</v>
      </c>
      <c r="H93" s="26">
        <v>0</v>
      </c>
      <c r="I93" s="26">
        <v>1.3661729093322536E-4</v>
      </c>
      <c r="J93" s="26">
        <v>2.0893271338277351E-4</v>
      </c>
      <c r="K93" s="26">
        <v>6.5060637605089959E-5</v>
      </c>
      <c r="L93" s="26">
        <v>5.6904944199947117E-4</v>
      </c>
      <c r="M93" s="26">
        <v>0</v>
      </c>
      <c r="N93" s="26">
        <v>8.0604283291568998E-5</v>
      </c>
      <c r="O93" s="26">
        <v>6.9989368856181381E-5</v>
      </c>
      <c r="P93" s="26">
        <v>1.0455498796000802E-4</v>
      </c>
      <c r="Q93" s="26">
        <v>6.8359418969190844E-5</v>
      </c>
      <c r="R93" s="26">
        <v>2.2199230831721433E-4</v>
      </c>
      <c r="S93" s="26">
        <v>1.1726088663682658E-4</v>
      </c>
      <c r="T93" s="26">
        <v>7.9538396405319197E-5</v>
      </c>
      <c r="U93" s="26">
        <v>1.5874195982997481E-4</v>
      </c>
      <c r="V93" s="26">
        <v>8.1491983623758246E-5</v>
      </c>
      <c r="W93" s="26">
        <v>7.2319824505474173E-5</v>
      </c>
      <c r="X93" s="26">
        <v>6.0856640775081814E-5</v>
      </c>
      <c r="Y93" s="26">
        <v>9.1252130086445684E-5</v>
      </c>
      <c r="Z93" s="26">
        <v>1.620369192684842E-4</v>
      </c>
      <c r="AA93" s="26">
        <v>1.2907660841801185E-4</v>
      </c>
      <c r="AB93" s="26">
        <v>1.0398402009239765E-4</v>
      </c>
      <c r="AC93" s="26">
        <v>1.4881942738384727E-4</v>
      </c>
      <c r="AD93" s="26">
        <v>5.6522950782908634E-5</v>
      </c>
      <c r="AE93" s="26">
        <v>6.7108060770792934E-5</v>
      </c>
      <c r="AF93" s="26">
        <v>6.1331806428183223E-5</v>
      </c>
      <c r="AG93" s="26">
        <v>1.5612890325988221E-4</v>
      </c>
      <c r="AH93" s="26">
        <v>3.8228128072349268E-4</v>
      </c>
      <c r="AI93" s="26">
        <v>1.6207147062356289E-4</v>
      </c>
      <c r="AJ93" s="26">
        <v>1.3709572553187452E-4</v>
      </c>
      <c r="AK93" s="26">
        <v>1.5635439270285002E-4</v>
      </c>
      <c r="AL93" s="26">
        <v>6.6703684984535579E-5</v>
      </c>
      <c r="AM93" s="26">
        <v>1.6211468923374667E-4</v>
      </c>
      <c r="AN93" s="26">
        <v>1.1362644874498456E-4</v>
      </c>
      <c r="AO93" s="26">
        <v>1.6165966848693302E-4</v>
      </c>
      <c r="AP93" s="26">
        <v>1.7595177201450309E-4</v>
      </c>
      <c r="AQ93" s="26">
        <v>7.0282789534727218E-5</v>
      </c>
      <c r="AR93" s="26">
        <v>7.9043077955509868E-5</v>
      </c>
      <c r="AS93" s="26">
        <v>6.3202299993454864E-5</v>
      </c>
      <c r="AT93" s="26">
        <v>5.1977855816064907E-5</v>
      </c>
      <c r="AU93" s="26">
        <v>5.5822470882150284E-5</v>
      </c>
      <c r="AV93" s="26">
        <v>4.7204896507142669E-5</v>
      </c>
      <c r="AW93" s="26">
        <v>4.5748252197347251E-5</v>
      </c>
      <c r="AX93" s="26">
        <v>7.019287785217063E-5</v>
      </c>
      <c r="AY93" s="26">
        <v>4.6011244108113623E-5</v>
      </c>
      <c r="AZ93" s="26">
        <v>3.9170562444269191E-5</v>
      </c>
      <c r="BA93" s="26">
        <v>8.4590170714331033E-5</v>
      </c>
      <c r="BB93" s="26">
        <v>4.0836490172766607E-5</v>
      </c>
      <c r="BC93" s="26">
        <v>5.0996961310415735E-5</v>
      </c>
      <c r="BD93" s="26">
        <v>4.5056028857880688E-5</v>
      </c>
      <c r="BE93" s="26">
        <v>1.0774539070928512E-4</v>
      </c>
      <c r="BF93" s="26">
        <v>2.0105436935285111E-4</v>
      </c>
      <c r="BG93" s="26">
        <v>9.6418585040923893E-5</v>
      </c>
      <c r="BH93" s="26">
        <v>5.5243450466252388E-4</v>
      </c>
      <c r="BI93" s="26">
        <v>9.0235450265874139E-5</v>
      </c>
      <c r="BJ93" s="26">
        <v>1.1930709810355641E-4</v>
      </c>
      <c r="BK93" s="26">
        <v>7.9403032660013229E-5</v>
      </c>
      <c r="BL93" s="26">
        <v>8.6853333571914885E-5</v>
      </c>
      <c r="BM93" s="26">
        <v>2.5077637769763025E-4</v>
      </c>
      <c r="BN93" s="26">
        <v>3.8726527182688118E-4</v>
      </c>
      <c r="BO93" s="26">
        <v>3.8248946413211248E-4</v>
      </c>
      <c r="BP93" s="26">
        <v>9.3444967226484054E-5</v>
      </c>
      <c r="BQ93" s="26">
        <v>1.0580996178903537E-4</v>
      </c>
      <c r="BR93" s="26">
        <v>2.2013720702010255E-4</v>
      </c>
      <c r="BS93" s="26">
        <v>7.0582299600128123E-5</v>
      </c>
      <c r="BT93" s="26">
        <v>4.9875511422664118E-5</v>
      </c>
      <c r="BU93" s="26">
        <v>1.4452764591519656E-5</v>
      </c>
      <c r="BV93" s="26">
        <v>2.2750742437339268E-4</v>
      </c>
      <c r="BW93" s="26">
        <v>1.1599314478917492E-4</v>
      </c>
      <c r="BX93" s="26">
        <v>2.8670976330578073E-4</v>
      </c>
      <c r="BY93" s="26">
        <v>6.7546623822726788E-4</v>
      </c>
      <c r="BZ93" s="26">
        <v>5.6113068471512343E-4</v>
      </c>
      <c r="CA93" s="26">
        <v>1.0283887298824129E-4</v>
      </c>
      <c r="CB93" s="26">
        <v>2.6204851776904271E-2</v>
      </c>
      <c r="CC93" s="26">
        <v>8.6682707537185932E-3</v>
      </c>
      <c r="CD93" s="26">
        <v>2.7168899541156489E-5</v>
      </c>
      <c r="CE93" s="26">
        <v>1.7523743955306095E-3</v>
      </c>
      <c r="CF93" s="26">
        <v>6.4700850450439163E-4</v>
      </c>
      <c r="CG93" s="26">
        <v>9.7134932711729447E-5</v>
      </c>
      <c r="CH93" s="26">
        <v>1.8175722063107992E-4</v>
      </c>
      <c r="CI93" s="26">
        <v>2.8339111724777521E-4</v>
      </c>
      <c r="CJ93" s="26">
        <v>1.4932083691873238E-4</v>
      </c>
      <c r="CK93" s="26">
        <v>7.8017573655311372E-5</v>
      </c>
      <c r="CL93" s="26">
        <v>8.9103319573247318E-5</v>
      </c>
      <c r="CM93" s="26">
        <v>1.3567925788757842E-2</v>
      </c>
      <c r="CN93" s="26">
        <v>1.0599514268027095</v>
      </c>
      <c r="CO93" s="26">
        <v>3.3295124736258106E-3</v>
      </c>
      <c r="CP93" s="26">
        <v>1.54522007553196E-3</v>
      </c>
      <c r="CQ93" s="26">
        <v>7.1286910837069649E-5</v>
      </c>
      <c r="CR93" s="26">
        <v>5.1487432095833442E-5</v>
      </c>
      <c r="CS93" s="26">
        <v>2.3255111901623524E-4</v>
      </c>
      <c r="CT93" s="26">
        <v>4.1235567858731277E-5</v>
      </c>
      <c r="CU93" s="26">
        <v>1.0165328384001871E-4</v>
      </c>
      <c r="CV93" s="26">
        <v>2.0178282783943151E-4</v>
      </c>
      <c r="CW93" s="26">
        <v>2.0953265950624024E-4</v>
      </c>
      <c r="CX93" s="26">
        <v>6.1244107378766711E-5</v>
      </c>
      <c r="CY93" s="26">
        <v>1.5879509460420602E-4</v>
      </c>
      <c r="CZ93" s="26">
        <v>1.5877468899893333E-4</v>
      </c>
      <c r="DA93" s="26">
        <v>1.0526565891068311E-4</v>
      </c>
      <c r="DB93" s="26">
        <v>2.7529907039403165E-3</v>
      </c>
      <c r="DC93" s="6">
        <v>1.1367849268359502</v>
      </c>
      <c r="DD93" s="6">
        <v>0.89257929403787339</v>
      </c>
    </row>
    <row r="94" spans="1:108" ht="12.75" customHeight="1">
      <c r="A94" s="253">
        <v>643</v>
      </c>
      <c r="B94" s="82" t="s">
        <v>338</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0</v>
      </c>
      <c r="AC94" s="1">
        <v>0</v>
      </c>
      <c r="AD94" s="1">
        <v>0</v>
      </c>
      <c r="AE94" s="1">
        <v>0</v>
      </c>
      <c r="AF94" s="1">
        <v>0</v>
      </c>
      <c r="AG94" s="1">
        <v>0</v>
      </c>
      <c r="AH94" s="1">
        <v>0</v>
      </c>
      <c r="AI94" s="1">
        <v>0</v>
      </c>
      <c r="AJ94" s="1">
        <v>0</v>
      </c>
      <c r="AK94" s="1">
        <v>0</v>
      </c>
      <c r="AL94" s="1">
        <v>0</v>
      </c>
      <c r="AM94" s="1">
        <v>0</v>
      </c>
      <c r="AN94" s="1">
        <v>0</v>
      </c>
      <c r="AO94" s="1">
        <v>0</v>
      </c>
      <c r="AP94" s="1">
        <v>0</v>
      </c>
      <c r="AQ94" s="1">
        <v>0</v>
      </c>
      <c r="AR94" s="1">
        <v>0</v>
      </c>
      <c r="AS94" s="1">
        <v>0</v>
      </c>
      <c r="AT94" s="1">
        <v>0</v>
      </c>
      <c r="AU94" s="1">
        <v>0</v>
      </c>
      <c r="AV94" s="1">
        <v>0</v>
      </c>
      <c r="AW94" s="1">
        <v>0</v>
      </c>
      <c r="AX94" s="1">
        <v>0</v>
      </c>
      <c r="AY94" s="1">
        <v>0</v>
      </c>
      <c r="AZ94" s="1">
        <v>0</v>
      </c>
      <c r="BA94" s="1">
        <v>0</v>
      </c>
      <c r="BB94" s="1">
        <v>0</v>
      </c>
      <c r="BC94" s="1">
        <v>0</v>
      </c>
      <c r="BD94" s="1">
        <v>0</v>
      </c>
      <c r="BE94" s="1">
        <v>0</v>
      </c>
      <c r="BF94" s="1">
        <v>0</v>
      </c>
      <c r="BG94" s="1">
        <v>0</v>
      </c>
      <c r="BH94" s="1">
        <v>0</v>
      </c>
      <c r="BI94" s="1">
        <v>0</v>
      </c>
      <c r="BJ94" s="1">
        <v>0</v>
      </c>
      <c r="BK94" s="1">
        <v>0</v>
      </c>
      <c r="BL94" s="1">
        <v>0</v>
      </c>
      <c r="BM94" s="1">
        <v>0</v>
      </c>
      <c r="BN94" s="1">
        <v>0</v>
      </c>
      <c r="BO94" s="1">
        <v>0</v>
      </c>
      <c r="BP94" s="1">
        <v>0</v>
      </c>
      <c r="BQ94" s="1">
        <v>0</v>
      </c>
      <c r="BR94" s="1">
        <v>0</v>
      </c>
      <c r="BS94" s="1">
        <v>0</v>
      </c>
      <c r="BT94" s="1">
        <v>0</v>
      </c>
      <c r="BU94" s="1">
        <v>0</v>
      </c>
      <c r="BV94" s="1">
        <v>0</v>
      </c>
      <c r="BW94" s="1">
        <v>0</v>
      </c>
      <c r="BX94" s="1">
        <v>0</v>
      </c>
      <c r="BY94" s="1">
        <v>0</v>
      </c>
      <c r="BZ94" s="1">
        <v>0</v>
      </c>
      <c r="CA94" s="1">
        <v>0</v>
      </c>
      <c r="CB94" s="1">
        <v>0</v>
      </c>
      <c r="CC94" s="1">
        <v>0</v>
      </c>
      <c r="CD94" s="1">
        <v>0</v>
      </c>
      <c r="CE94" s="1">
        <v>0</v>
      </c>
      <c r="CF94" s="1">
        <v>0</v>
      </c>
      <c r="CG94" s="1">
        <v>0</v>
      </c>
      <c r="CH94" s="1">
        <v>0</v>
      </c>
      <c r="CI94" s="1">
        <v>0</v>
      </c>
      <c r="CJ94" s="1">
        <v>0</v>
      </c>
      <c r="CK94" s="1">
        <v>0</v>
      </c>
      <c r="CL94" s="1">
        <v>0</v>
      </c>
      <c r="CM94" s="1">
        <v>0</v>
      </c>
      <c r="CN94" s="1">
        <v>0</v>
      </c>
      <c r="CO94" s="1">
        <v>1</v>
      </c>
      <c r="CP94" s="1">
        <v>0</v>
      </c>
      <c r="CQ94" s="1">
        <v>0</v>
      </c>
      <c r="CR94" s="1">
        <v>0</v>
      </c>
      <c r="CS94" s="1">
        <v>0</v>
      </c>
      <c r="CT94" s="1">
        <v>0</v>
      </c>
      <c r="CU94" s="1">
        <v>0</v>
      </c>
      <c r="CV94" s="1">
        <v>0</v>
      </c>
      <c r="CW94" s="1">
        <v>0</v>
      </c>
      <c r="CX94" s="1">
        <v>0</v>
      </c>
      <c r="CY94" s="1">
        <v>0</v>
      </c>
      <c r="CZ94" s="1">
        <v>0</v>
      </c>
      <c r="DA94" s="1">
        <v>0</v>
      </c>
      <c r="DB94" s="1">
        <v>0</v>
      </c>
      <c r="DC94" s="3">
        <v>1</v>
      </c>
      <c r="DD94" s="3">
        <v>0.7851786850501421</v>
      </c>
    </row>
    <row r="95" spans="1:108" ht="12.75" customHeight="1">
      <c r="A95" s="253">
        <v>644</v>
      </c>
      <c r="B95" s="82" t="s">
        <v>302</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c r="W95" s="1">
        <v>0</v>
      </c>
      <c r="X95" s="1">
        <v>0</v>
      </c>
      <c r="Y95" s="1">
        <v>0</v>
      </c>
      <c r="Z95" s="1">
        <v>0</v>
      </c>
      <c r="AA95" s="1">
        <v>0</v>
      </c>
      <c r="AB95" s="1">
        <v>0</v>
      </c>
      <c r="AC95" s="1">
        <v>0</v>
      </c>
      <c r="AD95" s="1">
        <v>0</v>
      </c>
      <c r="AE95" s="1">
        <v>0</v>
      </c>
      <c r="AF95" s="1">
        <v>0</v>
      </c>
      <c r="AG95" s="1">
        <v>0</v>
      </c>
      <c r="AH95" s="1">
        <v>0</v>
      </c>
      <c r="AI95" s="1">
        <v>0</v>
      </c>
      <c r="AJ95" s="1">
        <v>0</v>
      </c>
      <c r="AK95" s="1">
        <v>0</v>
      </c>
      <c r="AL95" s="1">
        <v>0</v>
      </c>
      <c r="AM95" s="1">
        <v>0</v>
      </c>
      <c r="AN95" s="1">
        <v>0</v>
      </c>
      <c r="AO95" s="1">
        <v>0</v>
      </c>
      <c r="AP95" s="1">
        <v>0</v>
      </c>
      <c r="AQ95" s="1">
        <v>0</v>
      </c>
      <c r="AR95" s="1">
        <v>0</v>
      </c>
      <c r="AS95" s="1">
        <v>0</v>
      </c>
      <c r="AT95" s="1">
        <v>0</v>
      </c>
      <c r="AU95" s="1">
        <v>0</v>
      </c>
      <c r="AV95" s="1">
        <v>0</v>
      </c>
      <c r="AW95" s="1">
        <v>0</v>
      </c>
      <c r="AX95" s="1">
        <v>0</v>
      </c>
      <c r="AY95" s="1">
        <v>0</v>
      </c>
      <c r="AZ95" s="1">
        <v>0</v>
      </c>
      <c r="BA95" s="1">
        <v>0</v>
      </c>
      <c r="BB95" s="1">
        <v>0</v>
      </c>
      <c r="BC95" s="1">
        <v>0</v>
      </c>
      <c r="BD95" s="1">
        <v>0</v>
      </c>
      <c r="BE95" s="1">
        <v>0</v>
      </c>
      <c r="BF95" s="1">
        <v>0</v>
      </c>
      <c r="BG95" s="1">
        <v>0</v>
      </c>
      <c r="BH95" s="1">
        <v>0</v>
      </c>
      <c r="BI95" s="1">
        <v>0</v>
      </c>
      <c r="BJ95" s="1">
        <v>0</v>
      </c>
      <c r="BK95" s="1">
        <v>0</v>
      </c>
      <c r="BL95" s="1">
        <v>0</v>
      </c>
      <c r="BM95" s="1">
        <v>0</v>
      </c>
      <c r="BN95" s="1">
        <v>0</v>
      </c>
      <c r="BO95" s="1">
        <v>0</v>
      </c>
      <c r="BP95" s="1">
        <v>0</v>
      </c>
      <c r="BQ95" s="1">
        <v>0</v>
      </c>
      <c r="BR95" s="1">
        <v>0</v>
      </c>
      <c r="BS95" s="1">
        <v>0</v>
      </c>
      <c r="BT95" s="1">
        <v>0</v>
      </c>
      <c r="BU95" s="1">
        <v>0</v>
      </c>
      <c r="BV95" s="1">
        <v>0</v>
      </c>
      <c r="BW95" s="1">
        <v>0</v>
      </c>
      <c r="BX95" s="1">
        <v>0</v>
      </c>
      <c r="BY95" s="1">
        <v>0</v>
      </c>
      <c r="BZ95" s="1">
        <v>0</v>
      </c>
      <c r="CA95" s="1">
        <v>0</v>
      </c>
      <c r="CB95" s="1">
        <v>0</v>
      </c>
      <c r="CC95" s="1">
        <v>0</v>
      </c>
      <c r="CD95" s="1">
        <v>0</v>
      </c>
      <c r="CE95" s="1">
        <v>0</v>
      </c>
      <c r="CF95" s="1">
        <v>0</v>
      </c>
      <c r="CG95" s="1">
        <v>0</v>
      </c>
      <c r="CH95" s="1">
        <v>0</v>
      </c>
      <c r="CI95" s="1">
        <v>0</v>
      </c>
      <c r="CJ95" s="1">
        <v>0</v>
      </c>
      <c r="CK95" s="1">
        <v>0</v>
      </c>
      <c r="CL95" s="1">
        <v>0</v>
      </c>
      <c r="CM95" s="1">
        <v>0</v>
      </c>
      <c r="CN95" s="1">
        <v>0</v>
      </c>
      <c r="CO95" s="1">
        <v>0</v>
      </c>
      <c r="CP95" s="1">
        <v>1</v>
      </c>
      <c r="CQ95" s="1">
        <v>0</v>
      </c>
      <c r="CR95" s="1">
        <v>0</v>
      </c>
      <c r="CS95" s="1">
        <v>0</v>
      </c>
      <c r="CT95" s="1">
        <v>0</v>
      </c>
      <c r="CU95" s="1">
        <v>0</v>
      </c>
      <c r="CV95" s="1">
        <v>0</v>
      </c>
      <c r="CW95" s="1">
        <v>0</v>
      </c>
      <c r="CX95" s="1">
        <v>0</v>
      </c>
      <c r="CY95" s="1">
        <v>0</v>
      </c>
      <c r="CZ95" s="1">
        <v>0</v>
      </c>
      <c r="DA95" s="1">
        <v>0</v>
      </c>
      <c r="DB95" s="1">
        <v>0</v>
      </c>
      <c r="DC95" s="3">
        <v>1</v>
      </c>
      <c r="DD95" s="3">
        <v>0.7851786850501421</v>
      </c>
    </row>
    <row r="96" spans="1:108" ht="12.75" customHeight="1">
      <c r="A96" s="253">
        <v>659</v>
      </c>
      <c r="B96" s="82" t="s">
        <v>339</v>
      </c>
      <c r="C96" s="1">
        <v>2.7285962622988254E-4</v>
      </c>
      <c r="D96" s="1">
        <v>6.5122980979656013E-4</v>
      </c>
      <c r="E96" s="1">
        <v>1.2409608243974597E-3</v>
      </c>
      <c r="F96" s="1">
        <v>3.5969337632579877E-4</v>
      </c>
      <c r="G96" s="1">
        <v>1.1452349335787558E-2</v>
      </c>
      <c r="H96" s="1">
        <v>0</v>
      </c>
      <c r="I96" s="1">
        <v>2.997261643693004E-3</v>
      </c>
      <c r="J96" s="1">
        <v>1.3817927437139324E-3</v>
      </c>
      <c r="K96" s="1">
        <v>1.9786339867195355E-3</v>
      </c>
      <c r="L96" s="1">
        <v>2.5358601991951287E-3</v>
      </c>
      <c r="M96" s="1">
        <v>0</v>
      </c>
      <c r="N96" s="1">
        <v>6.3778190691598385E-4</v>
      </c>
      <c r="O96" s="1">
        <v>7.4727824460666596E-4</v>
      </c>
      <c r="P96" s="1">
        <v>8.5790135787835087E-4</v>
      </c>
      <c r="Q96" s="1">
        <v>3.5113393746532338E-3</v>
      </c>
      <c r="R96" s="1">
        <v>1.1062296764716103E-3</v>
      </c>
      <c r="S96" s="1">
        <v>1.5850407491376168E-3</v>
      </c>
      <c r="T96" s="1">
        <v>8.2132762738072219E-4</v>
      </c>
      <c r="U96" s="1">
        <v>1.4557151488391326E-3</v>
      </c>
      <c r="V96" s="1">
        <v>6.0473360003011102E-3</v>
      </c>
      <c r="W96" s="1">
        <v>7.3117361631639646E-4</v>
      </c>
      <c r="X96" s="1">
        <v>7.5970050194216641E-4</v>
      </c>
      <c r="Y96" s="1">
        <v>1.0289331832710046E-3</v>
      </c>
      <c r="Z96" s="1">
        <v>3.6444245201792654E-4</v>
      </c>
      <c r="AA96" s="1">
        <v>3.3461150015025544E-3</v>
      </c>
      <c r="AB96" s="1">
        <v>1.0890378213438494E-3</v>
      </c>
      <c r="AC96" s="1">
        <v>1.7462603541554885E-4</v>
      </c>
      <c r="AD96" s="1">
        <v>4.5704965655033467E-4</v>
      </c>
      <c r="AE96" s="1">
        <v>6.8802575769357638E-4</v>
      </c>
      <c r="AF96" s="1">
        <v>3.8500884772596912E-4</v>
      </c>
      <c r="AG96" s="1">
        <v>2.5336053977243221E-4</v>
      </c>
      <c r="AH96" s="1">
        <v>7.7768264672643729E-4</v>
      </c>
      <c r="AI96" s="1">
        <v>1.75148418538522E-3</v>
      </c>
      <c r="AJ96" s="1">
        <v>9.1613358066354445E-4</v>
      </c>
      <c r="AK96" s="1">
        <v>6.0869607571385016E-4</v>
      </c>
      <c r="AL96" s="1">
        <v>1.71317943825961E-3</v>
      </c>
      <c r="AM96" s="1">
        <v>1.2907823735363877E-3</v>
      </c>
      <c r="AN96" s="1">
        <v>1.5932176447932178E-3</v>
      </c>
      <c r="AO96" s="1">
        <v>4.6454369000855825E-4</v>
      </c>
      <c r="AP96" s="1">
        <v>6.0523672410351574E-4</v>
      </c>
      <c r="AQ96" s="1">
        <v>1.4468996217366548E-3</v>
      </c>
      <c r="AR96" s="1">
        <v>1.276147799603304E-3</v>
      </c>
      <c r="AS96" s="1">
        <v>2.1240561474554828E-3</v>
      </c>
      <c r="AT96" s="1">
        <v>2.0304829769149566E-3</v>
      </c>
      <c r="AU96" s="1">
        <v>1.2938547867959852E-3</v>
      </c>
      <c r="AV96" s="1">
        <v>9.8793714647172032E-4</v>
      </c>
      <c r="AW96" s="1">
        <v>8.2112231642756024E-4</v>
      </c>
      <c r="AX96" s="1">
        <v>7.7850625684494374E-4</v>
      </c>
      <c r="AY96" s="1">
        <v>2.1568961142380192E-4</v>
      </c>
      <c r="AZ96" s="1">
        <v>8.0322774836508171E-4</v>
      </c>
      <c r="BA96" s="1">
        <v>7.5004264232167352E-4</v>
      </c>
      <c r="BB96" s="1">
        <v>2.1102335907824998E-4</v>
      </c>
      <c r="BC96" s="1">
        <v>5.0455639898392172E-4</v>
      </c>
      <c r="BD96" s="1">
        <v>3.6888403056510799E-4</v>
      </c>
      <c r="BE96" s="1">
        <v>1.1552415585714816E-3</v>
      </c>
      <c r="BF96" s="1">
        <v>5.0407271370100557E-4</v>
      </c>
      <c r="BG96" s="1">
        <v>9.3054686328005191E-4</v>
      </c>
      <c r="BH96" s="1">
        <v>2.2484311017412131E-3</v>
      </c>
      <c r="BI96" s="1">
        <v>1.1452128735452906E-3</v>
      </c>
      <c r="BJ96" s="1">
        <v>2.5295251139281459E-3</v>
      </c>
      <c r="BK96" s="1">
        <v>1.4336196187474863E-3</v>
      </c>
      <c r="BL96" s="1">
        <v>1.5698083766590889E-3</v>
      </c>
      <c r="BM96" s="1">
        <v>1.1039342058850648E-3</v>
      </c>
      <c r="BN96" s="1">
        <v>3.6983044265297654E-3</v>
      </c>
      <c r="BO96" s="1">
        <v>9.2282069672056915E-3</v>
      </c>
      <c r="BP96" s="1">
        <v>2.278660192015941E-3</v>
      </c>
      <c r="BQ96" s="1">
        <v>8.8355100444808686E-4</v>
      </c>
      <c r="BR96" s="1">
        <v>3.4462411150202963E-3</v>
      </c>
      <c r="BS96" s="1">
        <v>1.2582052217882834E-3</v>
      </c>
      <c r="BT96" s="1">
        <v>1.2589449148371799E-3</v>
      </c>
      <c r="BU96" s="1">
        <v>2.2557418825434991E-4</v>
      </c>
      <c r="BV96" s="1">
        <v>1.384218096385427E-3</v>
      </c>
      <c r="BW96" s="1">
        <v>1.863045264286737E-3</v>
      </c>
      <c r="BX96" s="1">
        <v>7.1616915590824173E-4</v>
      </c>
      <c r="BY96" s="1">
        <v>1.641390184260183E-3</v>
      </c>
      <c r="BZ96" s="1">
        <v>4.7627667264323731E-4</v>
      </c>
      <c r="CA96" s="1">
        <v>1.359497004416729E-3</v>
      </c>
      <c r="CB96" s="1">
        <v>4.5865321395605861E-3</v>
      </c>
      <c r="CC96" s="1">
        <v>2.592801384698393E-3</v>
      </c>
      <c r="CD96" s="1">
        <v>2.6760965135952234E-4</v>
      </c>
      <c r="CE96" s="1">
        <v>1.6015813213039005E-3</v>
      </c>
      <c r="CF96" s="1">
        <v>2.6406085936891244E-3</v>
      </c>
      <c r="CG96" s="1">
        <v>1.301722189422335E-3</v>
      </c>
      <c r="CH96" s="1">
        <v>2.3409499024339198E-3</v>
      </c>
      <c r="CI96" s="1">
        <v>2.905709320191538E-3</v>
      </c>
      <c r="CJ96" s="1">
        <v>3.4479496395174936E-4</v>
      </c>
      <c r="CK96" s="1">
        <v>4.6588520499906414E-4</v>
      </c>
      <c r="CL96" s="1">
        <v>2.9948174796809832E-3</v>
      </c>
      <c r="CM96" s="1">
        <v>1.4813842841888E-3</v>
      </c>
      <c r="CN96" s="1">
        <v>1.1916385218655491E-3</v>
      </c>
      <c r="CO96" s="1">
        <v>4.0558150732934484E-4</v>
      </c>
      <c r="CP96" s="1">
        <v>6.2172361125118077E-4</v>
      </c>
      <c r="CQ96" s="1">
        <v>1.0003522048736531</v>
      </c>
      <c r="CR96" s="1">
        <v>2.6163365588925086E-3</v>
      </c>
      <c r="CS96" s="1">
        <v>2.9358932601406501E-3</v>
      </c>
      <c r="CT96" s="1">
        <v>1.7796776777937774E-3</v>
      </c>
      <c r="CU96" s="1">
        <v>2.5974583866817435E-3</v>
      </c>
      <c r="CV96" s="1">
        <v>1.9446318787483775E-3</v>
      </c>
      <c r="CW96" s="1">
        <v>1.898196032736205E-3</v>
      </c>
      <c r="CX96" s="1">
        <v>1.8093632537930667E-3</v>
      </c>
      <c r="CY96" s="1">
        <v>8.5474827451036614E-3</v>
      </c>
      <c r="CZ96" s="1">
        <v>2.220195774786425E-3</v>
      </c>
      <c r="DA96" s="1">
        <v>2.1093179950046093E-4</v>
      </c>
      <c r="DB96" s="1">
        <v>4.9416312830119994E-3</v>
      </c>
      <c r="DC96" s="3">
        <v>1.1721874726826009</v>
      </c>
      <c r="DD96" s="3">
        <v>0.92037661843317398</v>
      </c>
    </row>
    <row r="97" spans="1:108" ht="12.75" customHeight="1">
      <c r="A97" s="253">
        <v>661</v>
      </c>
      <c r="B97" s="82" t="s">
        <v>304</v>
      </c>
      <c r="C97" s="1">
        <v>4.2746182204153231E-3</v>
      </c>
      <c r="D97" s="1">
        <v>5.073382878142396E-3</v>
      </c>
      <c r="E97" s="1">
        <v>5.0798292620366919E-3</v>
      </c>
      <c r="F97" s="1">
        <v>4.6114642808080626E-3</v>
      </c>
      <c r="G97" s="1">
        <v>3.1110815430409142E-3</v>
      </c>
      <c r="H97" s="1">
        <v>0</v>
      </c>
      <c r="I97" s="1">
        <v>1.655630953241579E-2</v>
      </c>
      <c r="J97" s="1">
        <v>2.9888597447807392E-3</v>
      </c>
      <c r="K97" s="1">
        <v>2.7189917101519867E-3</v>
      </c>
      <c r="L97" s="1">
        <v>2.3584554741977052E-3</v>
      </c>
      <c r="M97" s="1">
        <v>0</v>
      </c>
      <c r="N97" s="1">
        <v>2.5272041013872921E-3</v>
      </c>
      <c r="O97" s="1">
        <v>2.1111091108600359E-3</v>
      </c>
      <c r="P97" s="1">
        <v>5.3514017763987235E-3</v>
      </c>
      <c r="Q97" s="1">
        <v>3.994786281119476E-3</v>
      </c>
      <c r="R97" s="1">
        <v>2.5839663471523854E-3</v>
      </c>
      <c r="S97" s="1">
        <v>1.805217146968102E-3</v>
      </c>
      <c r="T97" s="1">
        <v>5.2885594624599184E-3</v>
      </c>
      <c r="U97" s="1">
        <v>2.1972177865464838E-3</v>
      </c>
      <c r="V97" s="1">
        <v>7.1439384346763174E-3</v>
      </c>
      <c r="W97" s="1">
        <v>1.023285188638386E-3</v>
      </c>
      <c r="X97" s="1">
        <v>1.3950961747017151E-3</v>
      </c>
      <c r="Y97" s="1">
        <v>1.2239208423220757E-3</v>
      </c>
      <c r="Z97" s="1">
        <v>2.7184207167243331E-3</v>
      </c>
      <c r="AA97" s="1">
        <v>1.4721705902142261E-3</v>
      </c>
      <c r="AB97" s="1">
        <v>2.1538417118340423E-3</v>
      </c>
      <c r="AC97" s="1">
        <v>1.6389950225154101E-4</v>
      </c>
      <c r="AD97" s="1">
        <v>1.3117003882238106E-3</v>
      </c>
      <c r="AE97" s="1">
        <v>2.5320673337578146E-3</v>
      </c>
      <c r="AF97" s="1">
        <v>3.9034482784285137E-3</v>
      </c>
      <c r="AG97" s="1">
        <v>2.3118872811062645E-3</v>
      </c>
      <c r="AH97" s="1">
        <v>1.3608656654380497E-3</v>
      </c>
      <c r="AI97" s="1">
        <v>4.7427851132471159E-3</v>
      </c>
      <c r="AJ97" s="1">
        <v>2.1206698163559038E-3</v>
      </c>
      <c r="AK97" s="1">
        <v>4.4743829431232347E-3</v>
      </c>
      <c r="AL97" s="1">
        <v>1.7190916721347915E-3</v>
      </c>
      <c r="AM97" s="1">
        <v>3.3745099580171885E-3</v>
      </c>
      <c r="AN97" s="1">
        <v>2.7358603885149855E-3</v>
      </c>
      <c r="AO97" s="1">
        <v>1.0076002801225382E-3</v>
      </c>
      <c r="AP97" s="1">
        <v>2.0195589111266388E-3</v>
      </c>
      <c r="AQ97" s="1">
        <v>2.4011803392149588E-3</v>
      </c>
      <c r="AR97" s="1">
        <v>2.8004829750231022E-3</v>
      </c>
      <c r="AS97" s="1">
        <v>3.4458164709192216E-3</v>
      </c>
      <c r="AT97" s="1">
        <v>4.8305679834519917E-3</v>
      </c>
      <c r="AU97" s="1">
        <v>2.3005309533949323E-3</v>
      </c>
      <c r="AV97" s="1">
        <v>6.4236439023330682E-3</v>
      </c>
      <c r="AW97" s="1">
        <v>3.5544369633602191E-3</v>
      </c>
      <c r="AX97" s="1">
        <v>6.2309027698327158E-3</v>
      </c>
      <c r="AY97" s="1">
        <v>2.0261085246255348E-3</v>
      </c>
      <c r="AZ97" s="1">
        <v>2.9659841797498314E-3</v>
      </c>
      <c r="BA97" s="1">
        <v>1.0642097089558223E-2</v>
      </c>
      <c r="BB97" s="1">
        <v>2.1838133093587185E-3</v>
      </c>
      <c r="BC97" s="1">
        <v>1.4460024835370802E-3</v>
      </c>
      <c r="BD97" s="1">
        <v>1.9667833620673216E-3</v>
      </c>
      <c r="BE97" s="1">
        <v>6.6842995132141486E-3</v>
      </c>
      <c r="BF97" s="1">
        <v>9.4338362804360382E-3</v>
      </c>
      <c r="BG97" s="1">
        <v>5.7765358181946364E-3</v>
      </c>
      <c r="BH97" s="1">
        <v>2.5319579656545944E-2</v>
      </c>
      <c r="BI97" s="1">
        <v>1.0576511021543219E-2</v>
      </c>
      <c r="BJ97" s="1">
        <v>6.8625905831044779E-3</v>
      </c>
      <c r="BK97" s="1">
        <v>1.7759263129580722E-2</v>
      </c>
      <c r="BL97" s="1">
        <v>2.6989920484400531E-2</v>
      </c>
      <c r="BM97" s="1">
        <v>2.5466400292435162E-3</v>
      </c>
      <c r="BN97" s="1">
        <v>4.281702660644148E-3</v>
      </c>
      <c r="BO97" s="1">
        <v>3.0057170916752752E-3</v>
      </c>
      <c r="BP97" s="1">
        <v>4.5502524924433737E-3</v>
      </c>
      <c r="BQ97" s="1">
        <v>6.858227277006663E-3</v>
      </c>
      <c r="BR97" s="1">
        <v>5.6131763043124174E-3</v>
      </c>
      <c r="BS97" s="1">
        <v>1.8331319444410223E-3</v>
      </c>
      <c r="BT97" s="1">
        <v>1.6441075049561992E-3</v>
      </c>
      <c r="BU97" s="1">
        <v>4.3027262105270594E-4</v>
      </c>
      <c r="BV97" s="1">
        <v>2.0186282610555831E-3</v>
      </c>
      <c r="BW97" s="1">
        <v>4.8031193994970281E-3</v>
      </c>
      <c r="BX97" s="1">
        <v>6.1918882787837685E-2</v>
      </c>
      <c r="BY97" s="1">
        <v>2.5003305292268557E-3</v>
      </c>
      <c r="BZ97" s="1">
        <v>4.2905399048642406E-2</v>
      </c>
      <c r="CA97" s="1">
        <v>6.769240614479608E-3</v>
      </c>
      <c r="CB97" s="1">
        <v>3.656627280273177E-3</v>
      </c>
      <c r="CC97" s="1">
        <v>7.0119608586477061E-3</v>
      </c>
      <c r="CD97" s="1">
        <v>1.2257206050814871E-3</v>
      </c>
      <c r="CE97" s="1">
        <v>7.8477368843911238E-3</v>
      </c>
      <c r="CF97" s="1">
        <v>9.692191200090388E-3</v>
      </c>
      <c r="CG97" s="1">
        <v>6.330523555348494E-3</v>
      </c>
      <c r="CH97" s="1">
        <v>2.5356836617235388E-2</v>
      </c>
      <c r="CI97" s="1">
        <v>5.7446276810715589E-3</v>
      </c>
      <c r="CJ97" s="1">
        <v>8.0155092734909596E-3</v>
      </c>
      <c r="CK97" s="1">
        <v>1.7632478683139012E-3</v>
      </c>
      <c r="CL97" s="1">
        <v>3.2468088520606559E-3</v>
      </c>
      <c r="CM97" s="1">
        <v>3.7477434540534003E-3</v>
      </c>
      <c r="CN97" s="1">
        <v>7.6481801478747152E-3</v>
      </c>
      <c r="CO97" s="1">
        <v>5.855385328294483E-3</v>
      </c>
      <c r="CP97" s="1">
        <v>9.8282905914949762E-3</v>
      </c>
      <c r="CQ97" s="1">
        <v>4.3972337823873584E-3</v>
      </c>
      <c r="CR97" s="1">
        <v>1.0026711790175296</v>
      </c>
      <c r="CS97" s="1">
        <v>3.9440709504015249E-3</v>
      </c>
      <c r="CT97" s="1">
        <v>4.7164723499159627E-3</v>
      </c>
      <c r="CU97" s="1">
        <v>5.9028259102204186E-3</v>
      </c>
      <c r="CV97" s="1">
        <v>6.6785666308733695E-3</v>
      </c>
      <c r="CW97" s="1">
        <v>1.8829698039540149E-3</v>
      </c>
      <c r="CX97" s="1">
        <v>2.8647245900081842E-3</v>
      </c>
      <c r="CY97" s="1">
        <v>4.54859069746745E-3</v>
      </c>
      <c r="CZ97" s="1">
        <v>3.8513839024961367E-3</v>
      </c>
      <c r="DA97" s="1">
        <v>9.5174584241186513E-4</v>
      </c>
      <c r="DB97" s="1">
        <v>5.7494835253823814E-3</v>
      </c>
      <c r="DC97" s="3">
        <v>1.5929718094105729</v>
      </c>
      <c r="DD97" s="3">
        <v>1.2507675106349392</v>
      </c>
    </row>
    <row r="98" spans="1:108" ht="12.75" customHeight="1">
      <c r="A98" s="254">
        <v>662</v>
      </c>
      <c r="B98" s="255" t="s">
        <v>340</v>
      </c>
      <c r="C98" s="26">
        <v>3.6493349470747356E-4</v>
      </c>
      <c r="D98" s="26">
        <v>3.5886583875402228E-4</v>
      </c>
      <c r="E98" s="26">
        <v>1.1130354435645448E-3</v>
      </c>
      <c r="F98" s="26">
        <v>6.6913551765440508E-4</v>
      </c>
      <c r="G98" s="26">
        <v>4.7629160139585634E-4</v>
      </c>
      <c r="H98" s="26">
        <v>0</v>
      </c>
      <c r="I98" s="26">
        <v>1.2291954986215464E-3</v>
      </c>
      <c r="J98" s="26">
        <v>2.4530121494778568E-3</v>
      </c>
      <c r="K98" s="26">
        <v>1.0445057271510202E-2</v>
      </c>
      <c r="L98" s="26">
        <v>5.5751932378883811E-4</v>
      </c>
      <c r="M98" s="26">
        <v>0</v>
      </c>
      <c r="N98" s="26">
        <v>5.7203732667709527E-4</v>
      </c>
      <c r="O98" s="26">
        <v>1.9770408139308912E-3</v>
      </c>
      <c r="P98" s="26">
        <v>5.3367818840812861E-4</v>
      </c>
      <c r="Q98" s="26">
        <v>1.6975862024876805E-3</v>
      </c>
      <c r="R98" s="26">
        <v>5.574279786439662E-4</v>
      </c>
      <c r="S98" s="26">
        <v>4.9053780982851619E-4</v>
      </c>
      <c r="T98" s="26">
        <v>5.5845293836043826E-4</v>
      </c>
      <c r="U98" s="26">
        <v>1.0005419658994366E-3</v>
      </c>
      <c r="V98" s="26">
        <v>1.3836610748057144E-3</v>
      </c>
      <c r="W98" s="26">
        <v>1.4799698245066237E-4</v>
      </c>
      <c r="X98" s="26">
        <v>4.5682286281752246E-4</v>
      </c>
      <c r="Y98" s="26">
        <v>3.9316856876957256E-4</v>
      </c>
      <c r="Z98" s="26">
        <v>1.1601153253049741E-3</v>
      </c>
      <c r="AA98" s="26">
        <v>1.1946366079378106E-2</v>
      </c>
      <c r="AB98" s="26">
        <v>1.6734817399380276E-3</v>
      </c>
      <c r="AC98" s="26">
        <v>8.9004128054100584E-5</v>
      </c>
      <c r="AD98" s="26">
        <v>1.5638606072288842E-4</v>
      </c>
      <c r="AE98" s="26">
        <v>1.4135499050584367E-3</v>
      </c>
      <c r="AF98" s="26">
        <v>1.1206312365758871E-3</v>
      </c>
      <c r="AG98" s="26">
        <v>8.2507163136555882E-4</v>
      </c>
      <c r="AH98" s="26">
        <v>4.2632119489742395E-4</v>
      </c>
      <c r="AI98" s="26">
        <v>4.8482529840417082E-4</v>
      </c>
      <c r="AJ98" s="26">
        <v>1.9411376686494326E-3</v>
      </c>
      <c r="AK98" s="26">
        <v>4.9910442894471319E-4</v>
      </c>
      <c r="AL98" s="26">
        <v>3.6030325400624423E-4</v>
      </c>
      <c r="AM98" s="26">
        <v>5.2091279341980089E-4</v>
      </c>
      <c r="AN98" s="26">
        <v>3.5737539906133676E-4</v>
      </c>
      <c r="AO98" s="26">
        <v>2.0802487704143469E-4</v>
      </c>
      <c r="AP98" s="26">
        <v>5.5616327917648763E-4</v>
      </c>
      <c r="AQ98" s="26">
        <v>7.9928367687059703E-4</v>
      </c>
      <c r="AR98" s="26">
        <v>5.8205224564726479E-4</v>
      </c>
      <c r="AS98" s="26">
        <v>1.1838878375147197E-3</v>
      </c>
      <c r="AT98" s="26">
        <v>8.093747329532135E-4</v>
      </c>
      <c r="AU98" s="26">
        <v>5.788771121106233E-4</v>
      </c>
      <c r="AV98" s="26">
        <v>2.1647865055673273E-3</v>
      </c>
      <c r="AW98" s="26">
        <v>9.6517435407314348E-4</v>
      </c>
      <c r="AX98" s="26">
        <v>1.2119613463205386E-3</v>
      </c>
      <c r="AY98" s="26">
        <v>2.5019873887947002E-3</v>
      </c>
      <c r="AZ98" s="26">
        <v>1.5322279179970047E-3</v>
      </c>
      <c r="BA98" s="26">
        <v>2.5807409296438374E-3</v>
      </c>
      <c r="BB98" s="26">
        <v>7.8583981963579693E-4</v>
      </c>
      <c r="BC98" s="26">
        <v>1.9092102104680017E-3</v>
      </c>
      <c r="BD98" s="26">
        <v>1.9044609154535825E-3</v>
      </c>
      <c r="BE98" s="26">
        <v>7.9315649103041874E-4</v>
      </c>
      <c r="BF98" s="26">
        <v>3.2442318662184561E-3</v>
      </c>
      <c r="BG98" s="26">
        <v>4.8345474073389627E-3</v>
      </c>
      <c r="BH98" s="26">
        <v>4.299226287633991E-4</v>
      </c>
      <c r="BI98" s="26">
        <v>1.1033621406554169E-3</v>
      </c>
      <c r="BJ98" s="26">
        <v>5.5615865079887644E-4</v>
      </c>
      <c r="BK98" s="26">
        <v>7.5971438540234652E-4</v>
      </c>
      <c r="BL98" s="26">
        <v>6.4070578542274321E-4</v>
      </c>
      <c r="BM98" s="26">
        <v>8.5903993318868185E-4</v>
      </c>
      <c r="BN98" s="26">
        <v>2.3529280218928202E-3</v>
      </c>
      <c r="BO98" s="26">
        <v>2.7113057971735136E-3</v>
      </c>
      <c r="BP98" s="26">
        <v>6.9912517366920097E-4</v>
      </c>
      <c r="BQ98" s="26">
        <v>2.9871570395345829E-3</v>
      </c>
      <c r="BR98" s="26">
        <v>7.3560762518204599E-3</v>
      </c>
      <c r="BS98" s="26">
        <v>3.9649484943886752E-3</v>
      </c>
      <c r="BT98" s="26">
        <v>3.8072893025113005E-3</v>
      </c>
      <c r="BU98" s="26">
        <v>4.5377153549907049E-4</v>
      </c>
      <c r="BV98" s="26">
        <v>1.5823976373230072E-3</v>
      </c>
      <c r="BW98" s="26">
        <v>1.0636216334194786E-3</v>
      </c>
      <c r="BX98" s="26">
        <v>8.1671784263770127E-4</v>
      </c>
      <c r="BY98" s="26">
        <v>1.2306657174763697E-3</v>
      </c>
      <c r="BZ98" s="26">
        <v>3.1610098318691415E-3</v>
      </c>
      <c r="CA98" s="26">
        <v>1.4915006405504922E-3</v>
      </c>
      <c r="CB98" s="26">
        <v>7.03546168101278E-4</v>
      </c>
      <c r="CC98" s="26">
        <v>4.3449144969342872E-3</v>
      </c>
      <c r="CD98" s="26">
        <v>4.4016303398148053E-4</v>
      </c>
      <c r="CE98" s="26">
        <v>7.0298393109150164E-3</v>
      </c>
      <c r="CF98" s="26">
        <v>6.5878851258204243E-3</v>
      </c>
      <c r="CG98" s="26">
        <v>4.6436407313315839E-3</v>
      </c>
      <c r="CH98" s="26">
        <v>8.524132367987363E-3</v>
      </c>
      <c r="CI98" s="26">
        <v>9.1775569800032677E-3</v>
      </c>
      <c r="CJ98" s="26">
        <v>7.5007200249476976E-4</v>
      </c>
      <c r="CK98" s="26">
        <v>8.6081015010316606E-4</v>
      </c>
      <c r="CL98" s="26">
        <v>8.6052236041424615E-4</v>
      </c>
      <c r="CM98" s="26">
        <v>8.0125195544598633E-4</v>
      </c>
      <c r="CN98" s="26">
        <v>2.5765262366507806E-3</v>
      </c>
      <c r="CO98" s="26">
        <v>7.4245857030122203E-4</v>
      </c>
      <c r="CP98" s="26">
        <v>6.379813388151035E-4</v>
      </c>
      <c r="CQ98" s="26">
        <v>1.8094363379001029E-3</v>
      </c>
      <c r="CR98" s="26">
        <v>2.2720487921723074E-3</v>
      </c>
      <c r="CS98" s="26">
        <v>1.0022570896293082</v>
      </c>
      <c r="CT98" s="26">
        <v>9.261777400431892E-4</v>
      </c>
      <c r="CU98" s="26">
        <v>3.8212127334647707E-3</v>
      </c>
      <c r="CV98" s="26">
        <v>1.3037139387938642E-3</v>
      </c>
      <c r="CW98" s="26">
        <v>3.1369673419545012E-3</v>
      </c>
      <c r="CX98" s="26">
        <v>2.7956548361959118E-3</v>
      </c>
      <c r="CY98" s="26">
        <v>3.1526356958022643E-3</v>
      </c>
      <c r="CZ98" s="26">
        <v>2.5068245788479417E-3</v>
      </c>
      <c r="DA98" s="26">
        <v>3.8343088340353683E-4</v>
      </c>
      <c r="DB98" s="26">
        <v>1.9867181568041922E-3</v>
      </c>
      <c r="DC98" s="6">
        <v>1.1926172038481797</v>
      </c>
      <c r="DD98" s="6">
        <v>0.93641760788569106</v>
      </c>
    </row>
    <row r="99" spans="1:108" ht="12.75" customHeight="1">
      <c r="A99" s="253">
        <v>663</v>
      </c>
      <c r="B99" s="82" t="s">
        <v>341</v>
      </c>
      <c r="C99" s="1">
        <v>1.4325588098354422E-2</v>
      </c>
      <c r="D99" s="1">
        <v>7.1963920893472755E-3</v>
      </c>
      <c r="E99" s="1">
        <v>1.2037408816833387E-2</v>
      </c>
      <c r="F99" s="1">
        <v>1.9622172285736688E-2</v>
      </c>
      <c r="G99" s="1">
        <v>5.6829098986453828E-3</v>
      </c>
      <c r="H99" s="1">
        <v>0</v>
      </c>
      <c r="I99" s="1">
        <v>2.8339259423551387E-2</v>
      </c>
      <c r="J99" s="1">
        <v>6.2098942106775992E-3</v>
      </c>
      <c r="K99" s="1">
        <v>4.6525912208110849E-3</v>
      </c>
      <c r="L99" s="1">
        <v>5.5210183632826435E-3</v>
      </c>
      <c r="M99" s="1">
        <v>0</v>
      </c>
      <c r="N99" s="1">
        <v>5.0805541613668462E-3</v>
      </c>
      <c r="O99" s="1">
        <v>3.5676105017875353E-3</v>
      </c>
      <c r="P99" s="1">
        <v>1.2290991665859391E-2</v>
      </c>
      <c r="Q99" s="1">
        <v>2.6930152889014453E-3</v>
      </c>
      <c r="R99" s="1">
        <v>5.0378080256980647E-3</v>
      </c>
      <c r="S99" s="1">
        <v>1.9119319507554906E-3</v>
      </c>
      <c r="T99" s="1">
        <v>3.5654030755812379E-3</v>
      </c>
      <c r="U99" s="1">
        <v>7.9209687915048135E-3</v>
      </c>
      <c r="V99" s="1">
        <v>1.340468431313461E-2</v>
      </c>
      <c r="W99" s="1">
        <v>3.5775700078300296E-3</v>
      </c>
      <c r="X99" s="1">
        <v>1.1452221702425431E-2</v>
      </c>
      <c r="Y99" s="1">
        <v>4.4876948838894785E-3</v>
      </c>
      <c r="Z99" s="1">
        <v>6.0754232437592566E-3</v>
      </c>
      <c r="AA99" s="1">
        <v>4.365795286807906E-3</v>
      </c>
      <c r="AB99" s="1">
        <v>2.6676344858115497E-3</v>
      </c>
      <c r="AC99" s="1">
        <v>1.1641487796954797E-3</v>
      </c>
      <c r="AD99" s="1">
        <v>3.5470972836245027E-3</v>
      </c>
      <c r="AE99" s="1">
        <v>5.044449718104217E-3</v>
      </c>
      <c r="AF99" s="1">
        <v>7.4209159128676679E-3</v>
      </c>
      <c r="AG99" s="1">
        <v>3.6360861847103596E-3</v>
      </c>
      <c r="AH99" s="1">
        <v>1.4111578003113585E-3</v>
      </c>
      <c r="AI99" s="1">
        <v>1.0624660993728148E-2</v>
      </c>
      <c r="AJ99" s="1">
        <v>6.7501126655644984E-3</v>
      </c>
      <c r="AK99" s="1">
        <v>8.6426634310165142E-3</v>
      </c>
      <c r="AL99" s="1">
        <v>4.8582001395664539E-3</v>
      </c>
      <c r="AM99" s="1">
        <v>7.4506408583875491E-3</v>
      </c>
      <c r="AN99" s="1">
        <v>3.8250749446287285E-3</v>
      </c>
      <c r="AO99" s="1">
        <v>2.9421514521832674E-3</v>
      </c>
      <c r="AP99" s="1">
        <v>3.1692876915372062E-3</v>
      </c>
      <c r="AQ99" s="1">
        <v>6.6478024417093891E-3</v>
      </c>
      <c r="AR99" s="1">
        <v>5.6923771677940141E-3</v>
      </c>
      <c r="AS99" s="1">
        <v>7.3647379143560307E-3</v>
      </c>
      <c r="AT99" s="1">
        <v>4.0794859323639967E-3</v>
      </c>
      <c r="AU99" s="1">
        <v>5.3024601127633466E-3</v>
      </c>
      <c r="AV99" s="1">
        <v>6.2273036541594775E-3</v>
      </c>
      <c r="AW99" s="1">
        <v>5.5454283709725893E-3</v>
      </c>
      <c r="AX99" s="1">
        <v>3.9193766586209855E-3</v>
      </c>
      <c r="AY99" s="1">
        <v>2.4946612904784646E-3</v>
      </c>
      <c r="AZ99" s="1">
        <v>5.4342601556158811E-3</v>
      </c>
      <c r="BA99" s="1">
        <v>3.2116819671920657E-3</v>
      </c>
      <c r="BB99" s="1">
        <v>2.4747372395162595E-3</v>
      </c>
      <c r="BC99" s="1">
        <v>3.9034783320769178E-3</v>
      </c>
      <c r="BD99" s="1">
        <v>2.7499085508616624E-3</v>
      </c>
      <c r="BE99" s="1">
        <v>2.520420540214435E-3</v>
      </c>
      <c r="BF99" s="1">
        <v>1.4312460584463512E-3</v>
      </c>
      <c r="BG99" s="1">
        <v>5.8891482955543339E-3</v>
      </c>
      <c r="BH99" s="1">
        <v>7.292268011452975E-3</v>
      </c>
      <c r="BI99" s="1">
        <v>5.2048041057030951E-3</v>
      </c>
      <c r="BJ99" s="1">
        <v>8.1770899846002679E-3</v>
      </c>
      <c r="BK99" s="1">
        <v>7.5608147043488561E-3</v>
      </c>
      <c r="BL99" s="1">
        <v>7.4824942605229679E-3</v>
      </c>
      <c r="BM99" s="1">
        <v>1.3076330665179933E-2</v>
      </c>
      <c r="BN99" s="1">
        <v>3.7047312412011465E-3</v>
      </c>
      <c r="BO99" s="1">
        <v>1.6712321909257893E-2</v>
      </c>
      <c r="BP99" s="1">
        <v>1.3188820453767599E-2</v>
      </c>
      <c r="BQ99" s="1">
        <v>4.7275936884177191E-3</v>
      </c>
      <c r="BR99" s="1">
        <v>3.015492875756841E-3</v>
      </c>
      <c r="BS99" s="1">
        <v>2.3113106115676798E-3</v>
      </c>
      <c r="BT99" s="1">
        <v>1.5999184959514339E-3</v>
      </c>
      <c r="BU99" s="1">
        <v>3.2642502137568739E-4</v>
      </c>
      <c r="BV99" s="1">
        <v>2.4821909598831469E-3</v>
      </c>
      <c r="BW99" s="1">
        <v>1.8486520493541887E-2</v>
      </c>
      <c r="BX99" s="1">
        <v>0.10666566876929716</v>
      </c>
      <c r="BY99" s="1">
        <v>1.8970445482053781E-3</v>
      </c>
      <c r="BZ99" s="1">
        <v>7.29227196993804E-3</v>
      </c>
      <c r="CA99" s="1">
        <v>7.5566963947848054E-3</v>
      </c>
      <c r="CB99" s="1">
        <v>5.2497699729274405E-3</v>
      </c>
      <c r="CC99" s="1">
        <v>5.4015106246157445E-3</v>
      </c>
      <c r="CD99" s="1">
        <v>2.0337191012897078E-3</v>
      </c>
      <c r="CE99" s="1">
        <v>3.8524551806980393E-3</v>
      </c>
      <c r="CF99" s="1">
        <v>5.8218495174306335E-3</v>
      </c>
      <c r="CG99" s="1">
        <v>1.0121059624730887E-2</v>
      </c>
      <c r="CH99" s="1">
        <v>5.5769510550774072E-3</v>
      </c>
      <c r="CI99" s="1">
        <v>4.2319434498973253E-3</v>
      </c>
      <c r="CJ99" s="1">
        <v>8.5713060636776837E-3</v>
      </c>
      <c r="CK99" s="1">
        <v>2.6966270099643441E-3</v>
      </c>
      <c r="CL99" s="1">
        <v>7.4388861874237202E-3</v>
      </c>
      <c r="CM99" s="1">
        <v>2.2636188624961238E-3</v>
      </c>
      <c r="CN99" s="1">
        <v>7.128676019328449E-3</v>
      </c>
      <c r="CO99" s="1">
        <v>4.1485238399337435E-3</v>
      </c>
      <c r="CP99" s="1">
        <v>2.7978897876437827E-3</v>
      </c>
      <c r="CQ99" s="1">
        <v>6.1665546005493016E-3</v>
      </c>
      <c r="CR99" s="1">
        <v>5.5539682088139267E-2</v>
      </c>
      <c r="CS99" s="1">
        <v>3.6951404687239221E-3</v>
      </c>
      <c r="CT99" s="1">
        <v>1.0045542243654464</v>
      </c>
      <c r="CU99" s="1">
        <v>3.3990220088732804E-3</v>
      </c>
      <c r="CV99" s="1">
        <v>5.9582608498867365E-3</v>
      </c>
      <c r="CW99" s="1">
        <v>4.0260220377257685E-3</v>
      </c>
      <c r="CX99" s="1">
        <v>6.1985028663574873E-3</v>
      </c>
      <c r="CY99" s="1">
        <v>6.7195979878986352E-3</v>
      </c>
      <c r="CZ99" s="1">
        <v>4.3298308056195648E-3</v>
      </c>
      <c r="DA99" s="1">
        <v>1.1153801319941804E-3</v>
      </c>
      <c r="DB99" s="1">
        <v>6.1233760050630323E-3</v>
      </c>
      <c r="DC99" s="3">
        <v>1.7609828940091421</v>
      </c>
      <c r="DD99" s="3">
        <v>1.382686233113892</v>
      </c>
    </row>
    <row r="100" spans="1:108" ht="12.75" customHeight="1">
      <c r="A100" s="253">
        <v>669</v>
      </c>
      <c r="B100" s="82" t="s">
        <v>307</v>
      </c>
      <c r="C100" s="1">
        <v>4.236559322825865E-3</v>
      </c>
      <c r="D100" s="1">
        <v>5.3836415218504246E-3</v>
      </c>
      <c r="E100" s="1">
        <v>1.320136611201702E-2</v>
      </c>
      <c r="F100" s="1">
        <v>2.6434095024919888E-3</v>
      </c>
      <c r="G100" s="1">
        <v>7.0251692732770411E-3</v>
      </c>
      <c r="H100" s="1">
        <v>0</v>
      </c>
      <c r="I100" s="1">
        <v>1.5343974220621703E-2</v>
      </c>
      <c r="J100" s="1">
        <v>1.0797453914788809E-2</v>
      </c>
      <c r="K100" s="1">
        <v>1.1149624725148959E-2</v>
      </c>
      <c r="L100" s="1">
        <v>8.878712993790918E-3</v>
      </c>
      <c r="M100" s="1">
        <v>0</v>
      </c>
      <c r="N100" s="1">
        <v>8.0084134944449284E-3</v>
      </c>
      <c r="O100" s="1">
        <v>1.8864057275732971E-2</v>
      </c>
      <c r="P100" s="1">
        <v>6.2125114582285649E-3</v>
      </c>
      <c r="Q100" s="1">
        <v>1.8204742881651578E-2</v>
      </c>
      <c r="R100" s="1">
        <v>1.0570209325180298E-2</v>
      </c>
      <c r="S100" s="1">
        <v>9.2421322435866822E-3</v>
      </c>
      <c r="T100" s="1">
        <v>1.8983818211749746E-2</v>
      </c>
      <c r="U100" s="1">
        <v>9.3536623285300682E-3</v>
      </c>
      <c r="V100" s="1">
        <v>2.349808576001319E-2</v>
      </c>
      <c r="W100" s="1">
        <v>2.9981875803835856E-3</v>
      </c>
      <c r="X100" s="1">
        <v>7.6626912366746678E-3</v>
      </c>
      <c r="Y100" s="1">
        <v>7.2156134932465175E-3</v>
      </c>
      <c r="Z100" s="1">
        <v>8.3300110864145075E-3</v>
      </c>
      <c r="AA100" s="1">
        <v>1.5175479007440143E-2</v>
      </c>
      <c r="AB100" s="1">
        <v>1.4189148961664946E-2</v>
      </c>
      <c r="AC100" s="1">
        <v>1.701986272224172E-3</v>
      </c>
      <c r="AD100" s="1">
        <v>3.12784317616932E-3</v>
      </c>
      <c r="AE100" s="1">
        <v>1.4882281644292802E-2</v>
      </c>
      <c r="AF100" s="1">
        <v>1.4220298337098326E-2</v>
      </c>
      <c r="AG100" s="1">
        <v>1.6639147531145516E-2</v>
      </c>
      <c r="AH100" s="1">
        <v>3.046540642217092E-2</v>
      </c>
      <c r="AI100" s="1">
        <v>1.8052874768894611E-2</v>
      </c>
      <c r="AJ100" s="1">
        <v>1.1273174200838164E-2</v>
      </c>
      <c r="AK100" s="1">
        <v>2.1919787572404682E-2</v>
      </c>
      <c r="AL100" s="1">
        <v>4.2071478625169004E-3</v>
      </c>
      <c r="AM100" s="1">
        <v>1.0799112124323195E-2</v>
      </c>
      <c r="AN100" s="1">
        <v>6.8269977916278098E-3</v>
      </c>
      <c r="AO100" s="1">
        <v>3.6661341267682406E-3</v>
      </c>
      <c r="AP100" s="1">
        <v>8.4815065208673959E-3</v>
      </c>
      <c r="AQ100" s="1">
        <v>1.1048387314234081E-2</v>
      </c>
      <c r="AR100" s="1">
        <v>1.2038588915842413E-2</v>
      </c>
      <c r="AS100" s="1">
        <v>1.8976506127010968E-2</v>
      </c>
      <c r="AT100" s="1">
        <v>1.191223363143752E-2</v>
      </c>
      <c r="AU100" s="1">
        <v>1.6475993046061708E-2</v>
      </c>
      <c r="AV100" s="1">
        <v>1.5854634201348101E-2</v>
      </c>
      <c r="AW100" s="1">
        <v>1.7196386803970749E-2</v>
      </c>
      <c r="AX100" s="1">
        <v>1.6001978191337807E-2</v>
      </c>
      <c r="AY100" s="1">
        <v>1.1904885863997839E-2</v>
      </c>
      <c r="AZ100" s="1">
        <v>1.3459816317050708E-2</v>
      </c>
      <c r="BA100" s="1">
        <v>1.0123573103543792E-2</v>
      </c>
      <c r="BB100" s="1">
        <v>1.0669822473195539E-2</v>
      </c>
      <c r="BC100" s="1">
        <v>1.7136468024005175E-2</v>
      </c>
      <c r="BD100" s="1">
        <v>1.0738066342304564E-2</v>
      </c>
      <c r="BE100" s="1">
        <v>9.309765015128561E-3</v>
      </c>
      <c r="BF100" s="1">
        <v>1.4202735506339942E-2</v>
      </c>
      <c r="BG100" s="1">
        <v>1.1455882304160947E-2</v>
      </c>
      <c r="BH100" s="1">
        <v>1.5736997781843284E-2</v>
      </c>
      <c r="BI100" s="1">
        <v>3.7372777401704381E-2</v>
      </c>
      <c r="BJ100" s="1">
        <v>1.5932109601974245E-2</v>
      </c>
      <c r="BK100" s="1">
        <v>6.5828590364660253E-2</v>
      </c>
      <c r="BL100" s="1">
        <v>2.1674470282911487E-2</v>
      </c>
      <c r="BM100" s="1">
        <v>1.7199399322769628E-2</v>
      </c>
      <c r="BN100" s="1">
        <v>1.5622182908035711E-2</v>
      </c>
      <c r="BO100" s="1">
        <v>6.6564086229367686E-2</v>
      </c>
      <c r="BP100" s="1">
        <v>2.4518448504712638E-2</v>
      </c>
      <c r="BQ100" s="1">
        <v>4.0928975609379928E-2</v>
      </c>
      <c r="BR100" s="1">
        <v>4.6385272977713554E-2</v>
      </c>
      <c r="BS100" s="1">
        <v>4.5885903915777654E-2</v>
      </c>
      <c r="BT100" s="1">
        <v>2.6988742882684373E-2</v>
      </c>
      <c r="BU100" s="1">
        <v>3.9234823060007688E-3</v>
      </c>
      <c r="BV100" s="1">
        <v>1.8439920668834164E-2</v>
      </c>
      <c r="BW100" s="1">
        <v>1.0017756333176994E-2</v>
      </c>
      <c r="BX100" s="1">
        <v>1.172111172971114E-2</v>
      </c>
      <c r="BY100" s="1">
        <v>1.1206890102836015E-2</v>
      </c>
      <c r="BZ100" s="1">
        <v>1.5630865452817038E-2</v>
      </c>
      <c r="CA100" s="1">
        <v>2.4681347871897921E-2</v>
      </c>
      <c r="CB100" s="1">
        <v>6.6902953661873765E-2</v>
      </c>
      <c r="CC100" s="1">
        <v>6.5934108979706071E-2</v>
      </c>
      <c r="CD100" s="1">
        <v>6.1846206270319629E-3</v>
      </c>
      <c r="CE100" s="1">
        <v>6.0769642150913246E-2</v>
      </c>
      <c r="CF100" s="1">
        <v>5.3846774474783761E-2</v>
      </c>
      <c r="CG100" s="1">
        <v>0.10192780476525548</v>
      </c>
      <c r="CH100" s="1">
        <v>8.7831730681204326E-2</v>
      </c>
      <c r="CI100" s="1">
        <v>2.8964032074852739E-2</v>
      </c>
      <c r="CJ100" s="1">
        <v>3.8785026663041851E-2</v>
      </c>
      <c r="CK100" s="1">
        <v>1.8582537059226283E-2</v>
      </c>
      <c r="CL100" s="1">
        <v>6.1780262141983407E-2</v>
      </c>
      <c r="CM100" s="1">
        <v>2.2816195607205467E-2</v>
      </c>
      <c r="CN100" s="1">
        <v>3.0319886354411196E-2</v>
      </c>
      <c r="CO100" s="1">
        <v>3.0120711197702023E-2</v>
      </c>
      <c r="CP100" s="1">
        <v>1.6330971533569424E-2</v>
      </c>
      <c r="CQ100" s="1">
        <v>3.8014199472666335E-2</v>
      </c>
      <c r="CR100" s="1">
        <v>3.694744659412242E-2</v>
      </c>
      <c r="CS100" s="1">
        <v>4.4534016810730326E-2</v>
      </c>
      <c r="CT100" s="1">
        <v>2.2832432904500204E-2</v>
      </c>
      <c r="CU100" s="1">
        <v>1.0731036577328108</v>
      </c>
      <c r="CV100" s="1">
        <v>1.3774666451239046E-2</v>
      </c>
      <c r="CW100" s="1">
        <v>1.4088479836899835E-2</v>
      </c>
      <c r="CX100" s="1">
        <v>1.9566468655650246E-2</v>
      </c>
      <c r="CY100" s="1">
        <v>1.8117065506827793E-2</v>
      </c>
      <c r="CZ100" s="1">
        <v>1.4043242118208276E-2</v>
      </c>
      <c r="DA100" s="1">
        <v>5.1461420591233688E-3</v>
      </c>
      <c r="DB100" s="1">
        <v>3.0303455037095132E-2</v>
      </c>
      <c r="DC100" s="3">
        <v>3.2097659608655102</v>
      </c>
      <c r="DD100" s="3">
        <v>2.5202398164710873</v>
      </c>
    </row>
    <row r="101" spans="1:108" ht="12.75" customHeight="1">
      <c r="A101" s="253">
        <v>671</v>
      </c>
      <c r="B101" s="82" t="s">
        <v>308</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c r="AB101" s="1">
        <v>0</v>
      </c>
      <c r="AC101" s="1">
        <v>0</v>
      </c>
      <c r="AD101" s="1">
        <v>0</v>
      </c>
      <c r="AE101" s="1">
        <v>0</v>
      </c>
      <c r="AF101" s="1">
        <v>0</v>
      </c>
      <c r="AG101" s="1">
        <v>0</v>
      </c>
      <c r="AH101" s="1">
        <v>0</v>
      </c>
      <c r="AI101" s="1">
        <v>0</v>
      </c>
      <c r="AJ101" s="1">
        <v>0</v>
      </c>
      <c r="AK101" s="1">
        <v>0</v>
      </c>
      <c r="AL101" s="1">
        <v>0</v>
      </c>
      <c r="AM101" s="1">
        <v>0</v>
      </c>
      <c r="AN101" s="1">
        <v>0</v>
      </c>
      <c r="AO101" s="1">
        <v>0</v>
      </c>
      <c r="AP101" s="1">
        <v>0</v>
      </c>
      <c r="AQ101" s="1">
        <v>0</v>
      </c>
      <c r="AR101" s="1">
        <v>0</v>
      </c>
      <c r="AS101" s="1">
        <v>0</v>
      </c>
      <c r="AT101" s="1">
        <v>0</v>
      </c>
      <c r="AU101" s="1">
        <v>0</v>
      </c>
      <c r="AV101" s="1">
        <v>0</v>
      </c>
      <c r="AW101" s="1">
        <v>0</v>
      </c>
      <c r="AX101" s="1">
        <v>0</v>
      </c>
      <c r="AY101" s="1">
        <v>0</v>
      </c>
      <c r="AZ101" s="1">
        <v>0</v>
      </c>
      <c r="BA101" s="1">
        <v>0</v>
      </c>
      <c r="BB101" s="1">
        <v>0</v>
      </c>
      <c r="BC101" s="1">
        <v>0</v>
      </c>
      <c r="BD101" s="1">
        <v>0</v>
      </c>
      <c r="BE101" s="1">
        <v>0</v>
      </c>
      <c r="BF101" s="1">
        <v>0</v>
      </c>
      <c r="BG101" s="1">
        <v>0</v>
      </c>
      <c r="BH101" s="1">
        <v>0</v>
      </c>
      <c r="BI101" s="1">
        <v>0</v>
      </c>
      <c r="BJ101" s="1">
        <v>0</v>
      </c>
      <c r="BK101" s="1">
        <v>0</v>
      </c>
      <c r="BL101" s="1">
        <v>0</v>
      </c>
      <c r="BM101" s="1">
        <v>0</v>
      </c>
      <c r="BN101" s="1">
        <v>0</v>
      </c>
      <c r="BO101" s="1">
        <v>0</v>
      </c>
      <c r="BP101" s="1">
        <v>0</v>
      </c>
      <c r="BQ101" s="1">
        <v>0</v>
      </c>
      <c r="BR101" s="1">
        <v>0</v>
      </c>
      <c r="BS101" s="1">
        <v>0</v>
      </c>
      <c r="BT101" s="1">
        <v>0</v>
      </c>
      <c r="BU101" s="1">
        <v>0</v>
      </c>
      <c r="BV101" s="1">
        <v>0</v>
      </c>
      <c r="BW101" s="1">
        <v>0</v>
      </c>
      <c r="BX101" s="1">
        <v>0</v>
      </c>
      <c r="BY101" s="1">
        <v>0</v>
      </c>
      <c r="BZ101" s="1">
        <v>0</v>
      </c>
      <c r="CA101" s="1">
        <v>0</v>
      </c>
      <c r="CB101" s="1">
        <v>0</v>
      </c>
      <c r="CC101" s="1">
        <v>0</v>
      </c>
      <c r="CD101" s="1">
        <v>0</v>
      </c>
      <c r="CE101" s="1">
        <v>0</v>
      </c>
      <c r="CF101" s="1">
        <v>0</v>
      </c>
      <c r="CG101" s="1">
        <v>0</v>
      </c>
      <c r="CH101" s="1">
        <v>0</v>
      </c>
      <c r="CI101" s="1">
        <v>0</v>
      </c>
      <c r="CJ101" s="1">
        <v>0</v>
      </c>
      <c r="CK101" s="1">
        <v>0</v>
      </c>
      <c r="CL101" s="1">
        <v>0</v>
      </c>
      <c r="CM101" s="1">
        <v>0</v>
      </c>
      <c r="CN101" s="1">
        <v>0</v>
      </c>
      <c r="CO101" s="1">
        <v>0</v>
      </c>
      <c r="CP101" s="1">
        <v>0</v>
      </c>
      <c r="CQ101" s="1">
        <v>0</v>
      </c>
      <c r="CR101" s="1">
        <v>0</v>
      </c>
      <c r="CS101" s="1">
        <v>0</v>
      </c>
      <c r="CT101" s="1">
        <v>0</v>
      </c>
      <c r="CU101" s="1">
        <v>0</v>
      </c>
      <c r="CV101" s="1">
        <v>1</v>
      </c>
      <c r="CW101" s="1">
        <v>0</v>
      </c>
      <c r="CX101" s="1">
        <v>0</v>
      </c>
      <c r="CY101" s="1">
        <v>0</v>
      </c>
      <c r="CZ101" s="1">
        <v>0</v>
      </c>
      <c r="DA101" s="1">
        <v>0</v>
      </c>
      <c r="DB101" s="1">
        <v>0</v>
      </c>
      <c r="DC101" s="3">
        <v>1</v>
      </c>
      <c r="DD101" s="3">
        <v>0.7851786850501421</v>
      </c>
    </row>
    <row r="102" spans="1:108" ht="12.75" customHeight="1">
      <c r="A102" s="253">
        <v>672</v>
      </c>
      <c r="B102" s="82" t="s">
        <v>309</v>
      </c>
      <c r="C102" s="1">
        <v>1.2155598374561308E-7</v>
      </c>
      <c r="D102" s="1">
        <v>1.8091960775577985E-7</v>
      </c>
      <c r="E102" s="1">
        <v>6.3350069384971489E-7</v>
      </c>
      <c r="F102" s="1">
        <v>4.0654402121333908E-7</v>
      </c>
      <c r="G102" s="1">
        <v>1.2491679165210421E-7</v>
      </c>
      <c r="H102" s="1">
        <v>0</v>
      </c>
      <c r="I102" s="1">
        <v>1.5386786793783425E-6</v>
      </c>
      <c r="J102" s="1">
        <v>6.3596935405944269E-7</v>
      </c>
      <c r="K102" s="1">
        <v>9.0722552770092088E-8</v>
      </c>
      <c r="L102" s="1">
        <v>5.1618233571977144E-7</v>
      </c>
      <c r="M102" s="1">
        <v>0</v>
      </c>
      <c r="N102" s="1">
        <v>8.2556064694080087E-8</v>
      </c>
      <c r="O102" s="1">
        <v>9.0931691326005486E-8</v>
      </c>
      <c r="P102" s="1">
        <v>2.1715256500683542E-7</v>
      </c>
      <c r="Q102" s="1">
        <v>4.3504241519775306E-7</v>
      </c>
      <c r="R102" s="1">
        <v>3.7547550474835225E-7</v>
      </c>
      <c r="S102" s="1">
        <v>9.5662438372468048E-8</v>
      </c>
      <c r="T102" s="1">
        <v>1.0820560222980244E-7</v>
      </c>
      <c r="U102" s="1">
        <v>2.8592296558006708E-7</v>
      </c>
      <c r="V102" s="1">
        <v>3.4903924490203568E-7</v>
      </c>
      <c r="W102" s="1">
        <v>3.0760395646129751E-7</v>
      </c>
      <c r="X102" s="1">
        <v>5.6140237049645623E-7</v>
      </c>
      <c r="Y102" s="1">
        <v>7.0899011255960781E-7</v>
      </c>
      <c r="Z102" s="1">
        <v>1.2597414193926475E-7</v>
      </c>
      <c r="AA102" s="1">
        <v>6.4167344050476825E-7</v>
      </c>
      <c r="AB102" s="1">
        <v>1.5541449370607265E-6</v>
      </c>
      <c r="AC102" s="1">
        <v>2.4161905669252581E-8</v>
      </c>
      <c r="AD102" s="1">
        <v>2.9354110980360454E-8</v>
      </c>
      <c r="AE102" s="1">
        <v>3.0836614784893824E-7</v>
      </c>
      <c r="AF102" s="1">
        <v>2.4303234189301143E-7</v>
      </c>
      <c r="AG102" s="1">
        <v>1.054293126464275E-7</v>
      </c>
      <c r="AH102" s="1">
        <v>1.579401490563813E-7</v>
      </c>
      <c r="AI102" s="1">
        <v>1.0900269701541371E-6</v>
      </c>
      <c r="AJ102" s="1">
        <v>2.1730606602824216E-6</v>
      </c>
      <c r="AK102" s="1">
        <v>5.8562446743415825E-7</v>
      </c>
      <c r="AL102" s="1">
        <v>1.0134211321313643E-7</v>
      </c>
      <c r="AM102" s="1">
        <v>1.1051529003810232E-6</v>
      </c>
      <c r="AN102" s="1">
        <v>1.0134716256821135E-7</v>
      </c>
      <c r="AO102" s="1">
        <v>5.4855899773022361E-8</v>
      </c>
      <c r="AP102" s="1">
        <v>7.4805876292626539E-8</v>
      </c>
      <c r="AQ102" s="1">
        <v>1.4579982908263185E-6</v>
      </c>
      <c r="AR102" s="1">
        <v>3.8311246679421737E-7</v>
      </c>
      <c r="AS102" s="1">
        <v>1.3129963414392657E-6</v>
      </c>
      <c r="AT102" s="1">
        <v>5.319084833332954E-7</v>
      </c>
      <c r="AU102" s="1">
        <v>3.8480191294137342E-7</v>
      </c>
      <c r="AV102" s="1">
        <v>1.4245120481138541E-6</v>
      </c>
      <c r="AW102" s="1">
        <v>2.470635485567972E-6</v>
      </c>
      <c r="AX102" s="1">
        <v>1.4674829903962844E-6</v>
      </c>
      <c r="AY102" s="1">
        <v>2.73068383267689E-6</v>
      </c>
      <c r="AZ102" s="1">
        <v>1.3127696406064596E-6</v>
      </c>
      <c r="BA102" s="1">
        <v>4.5968733792762939E-7</v>
      </c>
      <c r="BB102" s="1">
        <v>5.3857644421965122E-7</v>
      </c>
      <c r="BC102" s="1">
        <v>6.9679289401936306E-7</v>
      </c>
      <c r="BD102" s="1">
        <v>2.9357426469737219E-7</v>
      </c>
      <c r="BE102" s="1">
        <v>6.9738287659257177E-7</v>
      </c>
      <c r="BF102" s="1">
        <v>1.1628429781294068E-7</v>
      </c>
      <c r="BG102" s="1">
        <v>1.3085948157597993E-7</v>
      </c>
      <c r="BH102" s="1">
        <v>2.0827476839653496E-7</v>
      </c>
      <c r="BI102" s="1">
        <v>4.9171088576818083E-7</v>
      </c>
      <c r="BJ102" s="1">
        <v>3.6687565851747438E-7</v>
      </c>
      <c r="BK102" s="1">
        <v>4.239915241869677E-7</v>
      </c>
      <c r="BL102" s="1">
        <v>4.2342849943371727E-7</v>
      </c>
      <c r="BM102" s="1">
        <v>8.2730339690570537E-7</v>
      </c>
      <c r="BN102" s="1">
        <v>6.6868263965473695E-7</v>
      </c>
      <c r="BO102" s="1">
        <v>3.7674089512608725E-7</v>
      </c>
      <c r="BP102" s="1">
        <v>3.6033546989809785E-7</v>
      </c>
      <c r="BQ102" s="1">
        <v>5.4127109792345923E-7</v>
      </c>
      <c r="BR102" s="1">
        <v>5.7770782938417742E-7</v>
      </c>
      <c r="BS102" s="1">
        <v>1.5333141268270164E-7</v>
      </c>
      <c r="BT102" s="1">
        <v>1.1914281108107852E-7</v>
      </c>
      <c r="BU102" s="1">
        <v>3.8000972231914102E-8</v>
      </c>
      <c r="BV102" s="1">
        <v>9.9360159934601415E-6</v>
      </c>
      <c r="BW102" s="1">
        <v>4.6658239023588801E-7</v>
      </c>
      <c r="BX102" s="1">
        <v>6.4749135184865069E-7</v>
      </c>
      <c r="BY102" s="1">
        <v>3.2355999136944611E-7</v>
      </c>
      <c r="BZ102" s="1">
        <v>2.5323170791981404E-7</v>
      </c>
      <c r="CA102" s="1">
        <v>6.3779194131257628E-7</v>
      </c>
      <c r="CB102" s="1">
        <v>5.8993987255685392E-7</v>
      </c>
      <c r="CC102" s="1">
        <v>1.1805204700873883E-6</v>
      </c>
      <c r="CD102" s="1">
        <v>4.3640679375624519E-7</v>
      </c>
      <c r="CE102" s="1">
        <v>9.2206724903838732E-6</v>
      </c>
      <c r="CF102" s="1">
        <v>2.0966765921713649E-6</v>
      </c>
      <c r="CG102" s="1">
        <v>5.8067020406216362E-6</v>
      </c>
      <c r="CH102" s="1">
        <v>9.8827505281304344E-6</v>
      </c>
      <c r="CI102" s="1">
        <v>1.417024187702597E-6</v>
      </c>
      <c r="CJ102" s="1">
        <v>3.6553958191617343E-7</v>
      </c>
      <c r="CK102" s="1">
        <v>1.4404607727099541E-3</v>
      </c>
      <c r="CL102" s="1">
        <v>2.4816119416000093E-7</v>
      </c>
      <c r="CM102" s="1">
        <v>1.0773504947350072E-3</v>
      </c>
      <c r="CN102" s="1">
        <v>1.6799213782725127E-7</v>
      </c>
      <c r="CO102" s="1">
        <v>8.6316314366521342E-4</v>
      </c>
      <c r="CP102" s="1">
        <v>2.8888677489116799E-3</v>
      </c>
      <c r="CQ102" s="1">
        <v>2.7597482048272224E-7</v>
      </c>
      <c r="CR102" s="1">
        <v>6.6226606934096056E-7</v>
      </c>
      <c r="CS102" s="1">
        <v>2.0527743510929139E-6</v>
      </c>
      <c r="CT102" s="1">
        <v>1.2033621455424786E-7</v>
      </c>
      <c r="CU102" s="1">
        <v>9.2888077513985355E-7</v>
      </c>
      <c r="CV102" s="1">
        <v>8.1530394309368478E-3</v>
      </c>
      <c r="CW102" s="1">
        <v>1.0038950329350158</v>
      </c>
      <c r="CX102" s="1">
        <v>1.3602152775440558E-6</v>
      </c>
      <c r="CY102" s="1">
        <v>4.2263640731457117E-7</v>
      </c>
      <c r="CZ102" s="1">
        <v>8.8224809669959149E-7</v>
      </c>
      <c r="DA102" s="1">
        <v>9.0692350581976818E-8</v>
      </c>
      <c r="DB102" s="1">
        <v>8.5391183216392812E-7</v>
      </c>
      <c r="DC102" s="3">
        <v>1.0184075716458749</v>
      </c>
      <c r="DD102" s="3">
        <v>0.79963191795001642</v>
      </c>
    </row>
    <row r="103" spans="1:108" ht="12.75" customHeight="1">
      <c r="A103" s="254">
        <v>673</v>
      </c>
      <c r="B103" s="255" t="s">
        <v>310</v>
      </c>
      <c r="C103" s="26">
        <v>1.8132598502535846E-5</v>
      </c>
      <c r="D103" s="26">
        <v>2.1455718204596761E-5</v>
      </c>
      <c r="E103" s="26">
        <v>1.6954355021302504E-4</v>
      </c>
      <c r="F103" s="26">
        <v>1.1600953363504338E-5</v>
      </c>
      <c r="G103" s="26">
        <v>3.2852726889177528E-5</v>
      </c>
      <c r="H103" s="26">
        <v>0</v>
      </c>
      <c r="I103" s="26">
        <v>4.9570466815368189E-5</v>
      </c>
      <c r="J103" s="26">
        <v>5.5573790104767966E-5</v>
      </c>
      <c r="K103" s="26">
        <v>8.7009546107261592E-5</v>
      </c>
      <c r="L103" s="26">
        <v>2.6696743445751277E-5</v>
      </c>
      <c r="M103" s="26">
        <v>0</v>
      </c>
      <c r="N103" s="26">
        <v>9.8957529911471208E-6</v>
      </c>
      <c r="O103" s="26">
        <v>7.2066075084931027E-5</v>
      </c>
      <c r="P103" s="26">
        <v>4.4159667603528424E-5</v>
      </c>
      <c r="Q103" s="26">
        <v>1.2204001819690407E-5</v>
      </c>
      <c r="R103" s="26">
        <v>4.5693473633075832E-5</v>
      </c>
      <c r="S103" s="26">
        <v>1.3511425377728099E-5</v>
      </c>
      <c r="T103" s="26">
        <v>7.1347825722498372E-5</v>
      </c>
      <c r="U103" s="26">
        <v>9.8610062583894155E-6</v>
      </c>
      <c r="V103" s="26">
        <v>4.5887817087110913E-5</v>
      </c>
      <c r="W103" s="26">
        <v>4.1762824823671701E-6</v>
      </c>
      <c r="X103" s="26">
        <v>6.2058292445568604E-6</v>
      </c>
      <c r="Y103" s="26">
        <v>1.5228845996176625E-5</v>
      </c>
      <c r="Z103" s="26">
        <v>2.2645021784561409E-5</v>
      </c>
      <c r="AA103" s="26">
        <v>8.3909730045567102E-5</v>
      </c>
      <c r="AB103" s="26">
        <v>2.8627092279514104E-5</v>
      </c>
      <c r="AC103" s="26">
        <v>5.3358274717338829E-6</v>
      </c>
      <c r="AD103" s="26">
        <v>1.3824067615806287E-5</v>
      </c>
      <c r="AE103" s="26">
        <v>4.5187792422999661E-5</v>
      </c>
      <c r="AF103" s="26">
        <v>5.292421290311198E-5</v>
      </c>
      <c r="AG103" s="26">
        <v>1.6122460896984758E-5</v>
      </c>
      <c r="AH103" s="26">
        <v>8.7390360918403483E-5</v>
      </c>
      <c r="AI103" s="26">
        <v>1.5433252854951162E-5</v>
      </c>
      <c r="AJ103" s="26">
        <v>1.1187281077625044E-5</v>
      </c>
      <c r="AK103" s="26">
        <v>1.3785892382800268E-5</v>
      </c>
      <c r="AL103" s="26">
        <v>3.2011353011921068E-5</v>
      </c>
      <c r="AM103" s="26">
        <v>2.2909443846017618E-5</v>
      </c>
      <c r="AN103" s="26">
        <v>2.3539914214525822E-5</v>
      </c>
      <c r="AO103" s="26">
        <v>1.6487997383178905E-5</v>
      </c>
      <c r="AP103" s="26">
        <v>1.5205241959062941E-5</v>
      </c>
      <c r="AQ103" s="26">
        <v>4.7205000734877951E-5</v>
      </c>
      <c r="AR103" s="26">
        <v>1.4518006859509468E-5</v>
      </c>
      <c r="AS103" s="26">
        <v>3.4551599625766E-5</v>
      </c>
      <c r="AT103" s="26">
        <v>1.1597429258197184E-5</v>
      </c>
      <c r="AU103" s="26">
        <v>1.9442896559847855E-5</v>
      </c>
      <c r="AV103" s="26">
        <v>1.39018616805381E-4</v>
      </c>
      <c r="AW103" s="26">
        <v>9.6207428027363304E-5</v>
      </c>
      <c r="AX103" s="26">
        <v>1.0916750860625158E-5</v>
      </c>
      <c r="AY103" s="26">
        <v>1.2637197415235199E-5</v>
      </c>
      <c r="AZ103" s="26">
        <v>1.1282937326813356E-5</v>
      </c>
      <c r="BA103" s="26">
        <v>1.4883737002099704E-5</v>
      </c>
      <c r="BB103" s="26">
        <v>1.1062157857516031E-4</v>
      </c>
      <c r="BC103" s="26">
        <v>5.4838811922311277E-5</v>
      </c>
      <c r="BD103" s="26">
        <v>3.5419993954260973E-5</v>
      </c>
      <c r="BE103" s="26">
        <v>6.5212183722961227E-5</v>
      </c>
      <c r="BF103" s="26">
        <v>5.3747502320346301E-5</v>
      </c>
      <c r="BG103" s="26">
        <v>1.8915801779694159E-5</v>
      </c>
      <c r="BH103" s="26">
        <v>3.4157807636491713E-5</v>
      </c>
      <c r="BI103" s="26">
        <v>2.4057485015255955E-5</v>
      </c>
      <c r="BJ103" s="26">
        <v>3.9726933963614792E-5</v>
      </c>
      <c r="BK103" s="26">
        <v>7.6029667393695782E-5</v>
      </c>
      <c r="BL103" s="26">
        <v>4.7191584262316556E-5</v>
      </c>
      <c r="BM103" s="26">
        <v>4.7262326211718359E-5</v>
      </c>
      <c r="BN103" s="26">
        <v>1.1574844029611206E-5</v>
      </c>
      <c r="BO103" s="26">
        <v>4.1550098916511592E-5</v>
      </c>
      <c r="BP103" s="26">
        <v>7.7531262554584939E-5</v>
      </c>
      <c r="BQ103" s="26">
        <v>6.7375953981049902E-5</v>
      </c>
      <c r="BR103" s="26">
        <v>7.1407449777246686E-5</v>
      </c>
      <c r="BS103" s="26">
        <v>5.1492787250972746E-5</v>
      </c>
      <c r="BT103" s="26">
        <v>3.2930314887827372E-5</v>
      </c>
      <c r="BU103" s="26">
        <v>4.896048510028286E-6</v>
      </c>
      <c r="BV103" s="26">
        <v>2.2404352281559545E-3</v>
      </c>
      <c r="BW103" s="26">
        <v>1.2814826497543511E-4</v>
      </c>
      <c r="BX103" s="26">
        <v>2.5503291728810494E-5</v>
      </c>
      <c r="BY103" s="26">
        <v>1.0954516248484028E-4</v>
      </c>
      <c r="BZ103" s="26">
        <v>2.1465865489293993E-4</v>
      </c>
      <c r="CA103" s="26">
        <v>1.2791035023450952E-5</v>
      </c>
      <c r="CB103" s="26">
        <v>1.1658428089699679E-4</v>
      </c>
      <c r="CC103" s="26">
        <v>7.6098374268412136E-5</v>
      </c>
      <c r="CD103" s="26">
        <v>2.0612707966428072E-4</v>
      </c>
      <c r="CE103" s="26">
        <v>4.4589959645711729E-4</v>
      </c>
      <c r="CF103" s="26">
        <v>3.6393416696584225E-4</v>
      </c>
      <c r="CG103" s="26">
        <v>5.1860154915068195E-5</v>
      </c>
      <c r="CH103" s="26">
        <v>7.990533109913219E-5</v>
      </c>
      <c r="CI103" s="26">
        <v>1.2605343341092715E-4</v>
      </c>
      <c r="CJ103" s="26">
        <v>9.7597006871291751E-5</v>
      </c>
      <c r="CK103" s="26">
        <v>9.7078380643175299E-5</v>
      </c>
      <c r="CL103" s="26">
        <v>1.1592860461024801E-4</v>
      </c>
      <c r="CM103" s="26">
        <v>8.1792318058999582E-3</v>
      </c>
      <c r="CN103" s="26">
        <v>3.6484152291218507E-3</v>
      </c>
      <c r="CO103" s="26">
        <v>8.2497999179009553E-3</v>
      </c>
      <c r="CP103" s="26">
        <v>7.2239250458386792E-3</v>
      </c>
      <c r="CQ103" s="26">
        <v>7.079596228196684E-5</v>
      </c>
      <c r="CR103" s="26">
        <v>5.6653593353633487E-5</v>
      </c>
      <c r="CS103" s="26">
        <v>7.3424362741607557E-4</v>
      </c>
      <c r="CT103" s="26">
        <v>2.6454872264137961E-5</v>
      </c>
      <c r="CU103" s="26">
        <v>5.6808116744928749E-5</v>
      </c>
      <c r="CV103" s="26">
        <v>8.2513733917682318E-3</v>
      </c>
      <c r="CW103" s="26">
        <v>2.1109598110924006E-3</v>
      </c>
      <c r="CX103" s="26">
        <v>1.0179031269419385</v>
      </c>
      <c r="CY103" s="26">
        <v>7.069666864765019E-5</v>
      </c>
      <c r="CZ103" s="26">
        <v>4.0477550795290013E-4</v>
      </c>
      <c r="DA103" s="26">
        <v>1.1977593620725135E-5</v>
      </c>
      <c r="DB103" s="26">
        <v>6.7195481983094033E-4</v>
      </c>
      <c r="DC103" s="6">
        <v>1.0648867440298946</v>
      </c>
      <c r="DD103" s="6">
        <v>0.83612637340471996</v>
      </c>
    </row>
    <row r="104" spans="1:108" ht="12.75" customHeight="1">
      <c r="A104" s="253">
        <v>674</v>
      </c>
      <c r="B104" s="82" t="s">
        <v>311</v>
      </c>
      <c r="C104" s="1">
        <v>8.6281990003475973E-6</v>
      </c>
      <c r="D104" s="1">
        <v>7.820034542850127E-6</v>
      </c>
      <c r="E104" s="1">
        <v>2.0240610336987316E-5</v>
      </c>
      <c r="F104" s="1">
        <v>1.0496544549951036E-5</v>
      </c>
      <c r="G104" s="1">
        <v>1.0926288195134261E-5</v>
      </c>
      <c r="H104" s="1">
        <v>0</v>
      </c>
      <c r="I104" s="1">
        <v>1.8436327568539962E-5</v>
      </c>
      <c r="J104" s="1">
        <v>2.1927892439826712E-5</v>
      </c>
      <c r="K104" s="1">
        <v>5.8172922950341633E-5</v>
      </c>
      <c r="L104" s="1">
        <v>1.4229656691271445E-5</v>
      </c>
      <c r="M104" s="1">
        <v>0</v>
      </c>
      <c r="N104" s="1">
        <v>1.1605953829391131E-5</v>
      </c>
      <c r="O104" s="1">
        <v>2.4336227951300548E-5</v>
      </c>
      <c r="P104" s="1">
        <v>1.280313387695134E-5</v>
      </c>
      <c r="Q104" s="1">
        <v>2.1176533560598646E-5</v>
      </c>
      <c r="R104" s="1">
        <v>8.1960900125863272E-6</v>
      </c>
      <c r="S104" s="1">
        <v>8.4690873096106163E-6</v>
      </c>
      <c r="T104" s="1">
        <v>1.2730248752525106E-5</v>
      </c>
      <c r="U104" s="1">
        <v>2.524593696641472E-5</v>
      </c>
      <c r="V104" s="1">
        <v>1.6269821797721246E-5</v>
      </c>
      <c r="W104" s="1">
        <v>2.4291866411501477E-6</v>
      </c>
      <c r="X104" s="1">
        <v>5.675700519797116E-6</v>
      </c>
      <c r="Y104" s="1">
        <v>4.0066934902237819E-6</v>
      </c>
      <c r="Z104" s="1">
        <v>1.3283100958533213E-5</v>
      </c>
      <c r="AA104" s="1">
        <v>7.5295687782330454E-5</v>
      </c>
      <c r="AB104" s="1">
        <v>1.9090647029251539E-5</v>
      </c>
      <c r="AC104" s="1">
        <v>1.4952116924349164E-6</v>
      </c>
      <c r="AD104" s="1">
        <v>2.4418723668033724E-6</v>
      </c>
      <c r="AE104" s="1">
        <v>1.1902415399401892E-5</v>
      </c>
      <c r="AF104" s="1">
        <v>1.9584411114842159E-5</v>
      </c>
      <c r="AG104" s="1">
        <v>1.587251372479338E-5</v>
      </c>
      <c r="AH104" s="1">
        <v>3.5961266431567621E-5</v>
      </c>
      <c r="AI104" s="1">
        <v>8.4346506128844031E-6</v>
      </c>
      <c r="AJ104" s="1">
        <v>2.0517329247626139E-5</v>
      </c>
      <c r="AK104" s="1">
        <v>8.630156951473982E-6</v>
      </c>
      <c r="AL104" s="1">
        <v>5.8375124855718106E-6</v>
      </c>
      <c r="AM104" s="1">
        <v>9.6592410890335993E-6</v>
      </c>
      <c r="AN104" s="1">
        <v>7.3140608778046409E-6</v>
      </c>
      <c r="AO104" s="1">
        <v>3.3862176015310758E-6</v>
      </c>
      <c r="AP104" s="1">
        <v>1.0751049484608788E-5</v>
      </c>
      <c r="AQ104" s="1">
        <v>1.0881456189933458E-5</v>
      </c>
      <c r="AR104" s="1">
        <v>1.1916271589329945E-5</v>
      </c>
      <c r="AS104" s="1">
        <v>1.3791201492501592E-5</v>
      </c>
      <c r="AT104" s="1">
        <v>1.1678020421016856E-5</v>
      </c>
      <c r="AU104" s="1">
        <v>1.1382372826599356E-5</v>
      </c>
      <c r="AV104" s="1">
        <v>1.7962504215855248E-5</v>
      </c>
      <c r="AW104" s="1">
        <v>1.5467242678856908E-5</v>
      </c>
      <c r="AX104" s="1">
        <v>1.4394182060927279E-5</v>
      </c>
      <c r="AY104" s="1">
        <v>2.170657518683182E-5</v>
      </c>
      <c r="AZ104" s="1">
        <v>1.5758655051407431E-5</v>
      </c>
      <c r="BA104" s="1">
        <v>2.1416287888538722E-5</v>
      </c>
      <c r="BB104" s="1">
        <v>1.3612237564672166E-5</v>
      </c>
      <c r="BC104" s="1">
        <v>2.1250065695083757E-5</v>
      </c>
      <c r="BD104" s="1">
        <v>1.3028548817548274E-5</v>
      </c>
      <c r="BE104" s="1">
        <v>1.3650915982693042E-5</v>
      </c>
      <c r="BF104" s="1">
        <v>3.6148401889646691E-5</v>
      </c>
      <c r="BG104" s="1">
        <v>3.8483709247450589E-5</v>
      </c>
      <c r="BH104" s="1">
        <v>1.1829406504441771E-5</v>
      </c>
      <c r="BI104" s="1">
        <v>1.9839111857056974E-5</v>
      </c>
      <c r="BJ104" s="1">
        <v>1.8246961297422517E-5</v>
      </c>
      <c r="BK104" s="1">
        <v>1.6619861198644669E-5</v>
      </c>
      <c r="BL104" s="1">
        <v>1.5024006425767938E-5</v>
      </c>
      <c r="BM104" s="1">
        <v>7.9711512423222316E-6</v>
      </c>
      <c r="BN104" s="1">
        <v>1.5597326120833731E-5</v>
      </c>
      <c r="BO104" s="1">
        <v>2.7142820091702838E-5</v>
      </c>
      <c r="BP104" s="1">
        <v>1.9575834894579864E-5</v>
      </c>
      <c r="BQ104" s="1">
        <v>4.2290573794885714E-5</v>
      </c>
      <c r="BR104" s="1">
        <v>6.0499156473735341E-5</v>
      </c>
      <c r="BS104" s="1">
        <v>3.202026089781432E-5</v>
      </c>
      <c r="BT104" s="1">
        <v>2.6968095678016589E-5</v>
      </c>
      <c r="BU104" s="1">
        <v>4.0499120934320983E-6</v>
      </c>
      <c r="BV104" s="1">
        <v>2.2694981698019652E-5</v>
      </c>
      <c r="BW104" s="1">
        <v>1.9950064095123506E-5</v>
      </c>
      <c r="BX104" s="1">
        <v>8.9308156972155129E-6</v>
      </c>
      <c r="BY104" s="1">
        <v>1.743771801194286E-5</v>
      </c>
      <c r="BZ104" s="1">
        <v>2.7101576856819911E-5</v>
      </c>
      <c r="CA104" s="1">
        <v>2.3811517190218037E-5</v>
      </c>
      <c r="CB104" s="1">
        <v>1.8447943491785782E-5</v>
      </c>
      <c r="CC104" s="1">
        <v>4.9167564055202508E-5</v>
      </c>
      <c r="CD104" s="1">
        <v>3.2439708314983854E-5</v>
      </c>
      <c r="CE104" s="1">
        <v>1.6590134044458242E-4</v>
      </c>
      <c r="CF104" s="1">
        <v>1.768731494055556E-2</v>
      </c>
      <c r="CG104" s="1">
        <v>6.4421495813610721E-5</v>
      </c>
      <c r="CH104" s="1">
        <v>2.0309089480266933E-3</v>
      </c>
      <c r="CI104" s="1">
        <v>8.9899240466676852E-3</v>
      </c>
      <c r="CJ104" s="1">
        <v>2.9248504576643456E-5</v>
      </c>
      <c r="CK104" s="1">
        <v>7.470935243870297E-5</v>
      </c>
      <c r="CL104" s="1">
        <v>5.0493856231648103E-5</v>
      </c>
      <c r="CM104" s="1">
        <v>1.7387600999356325E-5</v>
      </c>
      <c r="CN104" s="1">
        <v>2.6534672771635325E-5</v>
      </c>
      <c r="CO104" s="1">
        <v>4.4860711371619354E-5</v>
      </c>
      <c r="CP104" s="1">
        <v>1.6718291352867272E-5</v>
      </c>
      <c r="CQ104" s="1">
        <v>1.0057464121398061E-4</v>
      </c>
      <c r="CR104" s="1">
        <v>2.464261782059693E-5</v>
      </c>
      <c r="CS104" s="1">
        <v>5.1807220747504294E-3</v>
      </c>
      <c r="CT104" s="1">
        <v>1.1118605461516224E-5</v>
      </c>
      <c r="CU104" s="1">
        <v>4.4279992452051917E-5</v>
      </c>
      <c r="CV104" s="1">
        <v>1.3409700340749576E-3</v>
      </c>
      <c r="CW104" s="1">
        <v>2.0684987624564578E-4</v>
      </c>
      <c r="CX104" s="1">
        <v>1.139958376461535E-4</v>
      </c>
      <c r="CY104" s="1">
        <v>1.0014504722409778</v>
      </c>
      <c r="CZ104" s="1">
        <v>1.2509316701856778E-3</v>
      </c>
      <c r="DA104" s="1">
        <v>5.4518378339613743E-6</v>
      </c>
      <c r="DB104" s="1">
        <v>2.7373920844713759E-4</v>
      </c>
      <c r="DC104" s="3">
        <v>1.0406356378509753</v>
      </c>
      <c r="DD104" s="3">
        <v>0.81708492174414471</v>
      </c>
    </row>
    <row r="105" spans="1:108" ht="12.75" customHeight="1">
      <c r="A105" s="253">
        <v>679</v>
      </c>
      <c r="B105" s="82" t="s">
        <v>312</v>
      </c>
      <c r="C105" s="1">
        <v>5.6691607524828137E-5</v>
      </c>
      <c r="D105" s="1">
        <v>6.3984147695393096E-5</v>
      </c>
      <c r="E105" s="1">
        <v>5.2677531950243216E-4</v>
      </c>
      <c r="F105" s="1">
        <v>1.2822628206542522E-4</v>
      </c>
      <c r="G105" s="1">
        <v>4.7733300350503885E-4</v>
      </c>
      <c r="H105" s="1">
        <v>0</v>
      </c>
      <c r="I105" s="1">
        <v>1.4112137705791012E-4</v>
      </c>
      <c r="J105" s="1">
        <v>1.0281160668585912E-4</v>
      </c>
      <c r="K105" s="1">
        <v>8.4947795230141013E-5</v>
      </c>
      <c r="L105" s="1">
        <v>5.7500689164407414E-5</v>
      </c>
      <c r="M105" s="1">
        <v>0</v>
      </c>
      <c r="N105" s="1">
        <v>2.78023798239289E-5</v>
      </c>
      <c r="O105" s="1">
        <v>4.163213683505152E-5</v>
      </c>
      <c r="P105" s="1">
        <v>5.8341824521199359E-5</v>
      </c>
      <c r="Q105" s="1">
        <v>4.6947351979926226E-5</v>
      </c>
      <c r="R105" s="1">
        <v>6.0488899513284687E-5</v>
      </c>
      <c r="S105" s="1">
        <v>3.3409627788426182E-5</v>
      </c>
      <c r="T105" s="1">
        <v>3.9140455824331474E-5</v>
      </c>
      <c r="U105" s="1">
        <v>3.2437308866558036E-5</v>
      </c>
      <c r="V105" s="1">
        <v>4.6633515620561038E-5</v>
      </c>
      <c r="W105" s="1">
        <v>2.4405457891580884E-5</v>
      </c>
      <c r="X105" s="1">
        <v>4.8225548184178287E-5</v>
      </c>
      <c r="Y105" s="1">
        <v>5.4174177765977835E-5</v>
      </c>
      <c r="Z105" s="1">
        <v>3.5236470299036849E-5</v>
      </c>
      <c r="AA105" s="1">
        <v>1.1200424234067034E-4</v>
      </c>
      <c r="AB105" s="1">
        <v>4.5777969064554166E-5</v>
      </c>
      <c r="AC105" s="1">
        <v>9.8221300381349928E-6</v>
      </c>
      <c r="AD105" s="1">
        <v>2.5667853918621634E-5</v>
      </c>
      <c r="AE105" s="1">
        <v>4.992542624236735E-5</v>
      </c>
      <c r="AF105" s="1">
        <v>3.3767201816694084E-5</v>
      </c>
      <c r="AG105" s="1">
        <v>4.1226517016374403E-5</v>
      </c>
      <c r="AH105" s="1">
        <v>6.417832878888141E-5</v>
      </c>
      <c r="AI105" s="1">
        <v>6.3780677971508391E-5</v>
      </c>
      <c r="AJ105" s="1">
        <v>1.0739212600996244E-4</v>
      </c>
      <c r="AK105" s="1">
        <v>3.6628723182762192E-5</v>
      </c>
      <c r="AL105" s="1">
        <v>4.6795209549265535E-5</v>
      </c>
      <c r="AM105" s="1">
        <v>4.1089360561338794E-5</v>
      </c>
      <c r="AN105" s="1">
        <v>4.6720679152981649E-5</v>
      </c>
      <c r="AO105" s="1">
        <v>2.6663105703865127E-5</v>
      </c>
      <c r="AP105" s="1">
        <v>8.559255511001197E-5</v>
      </c>
      <c r="AQ105" s="1">
        <v>3.8948270060397304E-5</v>
      </c>
      <c r="AR105" s="1">
        <v>3.4470821260565806E-5</v>
      </c>
      <c r="AS105" s="1">
        <v>8.8686463464635157E-5</v>
      </c>
      <c r="AT105" s="1">
        <v>9.5248408808547663E-5</v>
      </c>
      <c r="AU105" s="1">
        <v>1.4997581021859464E-4</v>
      </c>
      <c r="AV105" s="1">
        <v>7.4405005067922512E-5</v>
      </c>
      <c r="AW105" s="1">
        <v>3.4772448923298456E-5</v>
      </c>
      <c r="AX105" s="1">
        <v>3.8051400066626541E-5</v>
      </c>
      <c r="AY105" s="1">
        <v>3.2319646557376296E-5</v>
      </c>
      <c r="AZ105" s="1">
        <v>3.4055484993859863E-5</v>
      </c>
      <c r="BA105" s="1">
        <v>3.753010338238722E-5</v>
      </c>
      <c r="BB105" s="1">
        <v>6.8539040734901321E-5</v>
      </c>
      <c r="BC105" s="1">
        <v>6.6101682736816189E-5</v>
      </c>
      <c r="BD105" s="1">
        <v>5.77982947970453E-5</v>
      </c>
      <c r="BE105" s="1">
        <v>9.1751345580400474E-5</v>
      </c>
      <c r="BF105" s="1">
        <v>4.9938630176900234E-5</v>
      </c>
      <c r="BG105" s="1">
        <v>4.8990595487974757E-5</v>
      </c>
      <c r="BH105" s="1">
        <v>1.0526511806410602E-4</v>
      </c>
      <c r="BI105" s="1">
        <v>1.5469579507246172E-4</v>
      </c>
      <c r="BJ105" s="1">
        <v>1.1960342729816167E-4</v>
      </c>
      <c r="BK105" s="1">
        <v>2.371134490025086E-4</v>
      </c>
      <c r="BL105" s="1">
        <v>2.50546527926622E-4</v>
      </c>
      <c r="BM105" s="1">
        <v>4.5855730324257918E-5</v>
      </c>
      <c r="BN105" s="1">
        <v>7.0775011631966683E-5</v>
      </c>
      <c r="BO105" s="1">
        <v>2.1204236369535157E-4</v>
      </c>
      <c r="BP105" s="1">
        <v>4.4216677699454177E-5</v>
      </c>
      <c r="BQ105" s="1">
        <v>4.4406221667460551E-4</v>
      </c>
      <c r="BR105" s="1">
        <v>1.5438300790668745E-4</v>
      </c>
      <c r="BS105" s="1">
        <v>6.5763766176682871E-4</v>
      </c>
      <c r="BT105" s="1">
        <v>3.4116166328322504E-4</v>
      </c>
      <c r="BU105" s="1">
        <v>1.7085017519506113E-4</v>
      </c>
      <c r="BV105" s="1">
        <v>7.8943267866196854E-5</v>
      </c>
      <c r="BW105" s="1">
        <v>1.9619950631178052E-4</v>
      </c>
      <c r="BX105" s="1">
        <v>1.0927282794694557E-4</v>
      </c>
      <c r="BY105" s="1">
        <v>1.5646534118462406E-4</v>
      </c>
      <c r="BZ105" s="1">
        <v>1.2758208061992851E-4</v>
      </c>
      <c r="CA105" s="1">
        <v>6.6026790611896461E-5</v>
      </c>
      <c r="CB105" s="1">
        <v>1.9398371691225561E-4</v>
      </c>
      <c r="CC105" s="1">
        <v>2.1060671158284471E-4</v>
      </c>
      <c r="CD105" s="1">
        <v>9.4491293119920277E-5</v>
      </c>
      <c r="CE105" s="1">
        <v>2.691409210126577E-4</v>
      </c>
      <c r="CF105" s="1">
        <v>7.9482613289710478E-4</v>
      </c>
      <c r="CG105" s="1">
        <v>9.748889174755205E-4</v>
      </c>
      <c r="CH105" s="1">
        <v>2.1824685536501768E-4</v>
      </c>
      <c r="CI105" s="1">
        <v>2.2485381474418144E-3</v>
      </c>
      <c r="CJ105" s="1">
        <v>2.4228051131139507E-4</v>
      </c>
      <c r="CK105" s="1">
        <v>1.7681147881736092E-4</v>
      </c>
      <c r="CL105" s="1">
        <v>8.2063212647602568E-4</v>
      </c>
      <c r="CM105" s="1">
        <v>2.2277085648685928E-4</v>
      </c>
      <c r="CN105" s="1">
        <v>1.5728293746461889E-4</v>
      </c>
      <c r="CO105" s="1">
        <v>1.4109448518825158E-4</v>
      </c>
      <c r="CP105" s="1">
        <v>1.7903784916374439E-4</v>
      </c>
      <c r="CQ105" s="1">
        <v>1.3765120378660335E-3</v>
      </c>
      <c r="CR105" s="1">
        <v>5.8708589391012137E-4</v>
      </c>
      <c r="CS105" s="1">
        <v>1.7176743811780266E-3</v>
      </c>
      <c r="CT105" s="1">
        <v>2.7706295983535119E-4</v>
      </c>
      <c r="CU105" s="1">
        <v>6.2632374128436931E-4</v>
      </c>
      <c r="CV105" s="1">
        <v>1.3716206428605326E-3</v>
      </c>
      <c r="CW105" s="1">
        <v>2.6057680125934083E-4</v>
      </c>
      <c r="CX105" s="1">
        <v>1.0720218950281332E-3</v>
      </c>
      <c r="CY105" s="1">
        <v>1.8384897602686313E-3</v>
      </c>
      <c r="CZ105" s="1">
        <v>1.0061185236129038</v>
      </c>
      <c r="DA105" s="1">
        <v>5.0482078328165001E-5</v>
      </c>
      <c r="DB105" s="1">
        <v>3.1841342495695485E-4</v>
      </c>
      <c r="DC105" s="3">
        <v>1.0303690013526092</v>
      </c>
      <c r="DD105" s="3">
        <v>0.80902377759846977</v>
      </c>
    </row>
    <row r="106" spans="1:108" ht="12.75" customHeight="1">
      <c r="A106" s="253">
        <v>681</v>
      </c>
      <c r="B106" s="82" t="s">
        <v>6</v>
      </c>
      <c r="C106" s="1">
        <v>5.9696098079614482E-4</v>
      </c>
      <c r="D106" s="1">
        <v>1.2260292528345745E-3</v>
      </c>
      <c r="E106" s="1">
        <v>2.7263022056294318E-3</v>
      </c>
      <c r="F106" s="1">
        <v>2.6870395856760034E-3</v>
      </c>
      <c r="G106" s="1">
        <v>1.3747526380255416E-3</v>
      </c>
      <c r="H106" s="1">
        <v>0</v>
      </c>
      <c r="I106" s="1">
        <v>1.9737797505441196E-3</v>
      </c>
      <c r="J106" s="1">
        <v>1.1106640906663038E-3</v>
      </c>
      <c r="K106" s="1">
        <v>7.4037471355194086E-4</v>
      </c>
      <c r="L106" s="1">
        <v>4.4084549406207227E-4</v>
      </c>
      <c r="M106" s="1">
        <v>0</v>
      </c>
      <c r="N106" s="1">
        <v>6.5797272776882756E-4</v>
      </c>
      <c r="O106" s="1">
        <v>1.5166109400343761E-3</v>
      </c>
      <c r="P106" s="1">
        <v>1.2275867802053627E-3</v>
      </c>
      <c r="Q106" s="1">
        <v>1.4793630456591486E-3</v>
      </c>
      <c r="R106" s="1">
        <v>6.0165098849430617E-4</v>
      </c>
      <c r="S106" s="1">
        <v>6.9676838745062503E-4</v>
      </c>
      <c r="T106" s="1">
        <v>1.2582949336910642E-3</v>
      </c>
      <c r="U106" s="1">
        <v>1.1360272324450874E-3</v>
      </c>
      <c r="V106" s="1">
        <v>8.1686291442700223E-4</v>
      </c>
      <c r="W106" s="1">
        <v>2.0658987739061022E-4</v>
      </c>
      <c r="X106" s="1">
        <v>3.3132538445239553E-4</v>
      </c>
      <c r="Y106" s="1">
        <v>4.333689337703532E-4</v>
      </c>
      <c r="Z106" s="1">
        <v>1.9492607964510136E-4</v>
      </c>
      <c r="AA106" s="1">
        <v>8.1213906031985666E-4</v>
      </c>
      <c r="AB106" s="1">
        <v>1.065367957833724E-3</v>
      </c>
      <c r="AC106" s="1">
        <v>6.4190832492275047E-5</v>
      </c>
      <c r="AD106" s="1">
        <v>1.6916094113731789E-4</v>
      </c>
      <c r="AE106" s="1">
        <v>2.9833895678556157E-4</v>
      </c>
      <c r="AF106" s="1">
        <v>5.0109119856871936E-4</v>
      </c>
      <c r="AG106" s="1">
        <v>2.2615513485393715E-3</v>
      </c>
      <c r="AH106" s="1">
        <v>3.0302434976999768E-4</v>
      </c>
      <c r="AI106" s="1">
        <v>1.205190978555184E-3</v>
      </c>
      <c r="AJ106" s="1">
        <v>1.5845358001340111E-3</v>
      </c>
      <c r="AK106" s="1">
        <v>1.0503390022793308E-3</v>
      </c>
      <c r="AL106" s="1">
        <v>2.9512809500702289E-4</v>
      </c>
      <c r="AM106" s="1">
        <v>4.88363163541608E-4</v>
      </c>
      <c r="AN106" s="1">
        <v>1.0042270948639267E-3</v>
      </c>
      <c r="AO106" s="1">
        <v>2.3752172567751168E-4</v>
      </c>
      <c r="AP106" s="1">
        <v>6.9997511332408767E-4</v>
      </c>
      <c r="AQ106" s="1">
        <v>6.8962014934318165E-4</v>
      </c>
      <c r="AR106" s="1">
        <v>4.7145655241111499E-4</v>
      </c>
      <c r="AS106" s="1">
        <v>1.3624013095526126E-3</v>
      </c>
      <c r="AT106" s="1">
        <v>1.2300620949141064E-3</v>
      </c>
      <c r="AU106" s="1">
        <v>2.0155789913269486E-3</v>
      </c>
      <c r="AV106" s="1">
        <v>7.9575674143600808E-4</v>
      </c>
      <c r="AW106" s="1">
        <v>1.423616639499361E-3</v>
      </c>
      <c r="AX106" s="1">
        <v>1.2353859174949618E-3</v>
      </c>
      <c r="AY106" s="1">
        <v>8.2426791729299726E-4</v>
      </c>
      <c r="AZ106" s="1">
        <v>8.426326568484998E-4</v>
      </c>
      <c r="BA106" s="1">
        <v>1.0938665559500802E-3</v>
      </c>
      <c r="BB106" s="1">
        <v>4.4614037746286487E-4</v>
      </c>
      <c r="BC106" s="1">
        <v>1.1734024377079266E-3</v>
      </c>
      <c r="BD106" s="1">
        <v>3.4699004855051976E-4</v>
      </c>
      <c r="BE106" s="1">
        <v>9.1940495976606737E-4</v>
      </c>
      <c r="BF106" s="1">
        <v>2.1596596217317591E-4</v>
      </c>
      <c r="BG106" s="1">
        <v>2.0768280213685391E-3</v>
      </c>
      <c r="BH106" s="1">
        <v>8.4394149219619479E-4</v>
      </c>
      <c r="BI106" s="1">
        <v>1.0374363368173621E-3</v>
      </c>
      <c r="BJ106" s="1">
        <v>3.8417059216976318E-4</v>
      </c>
      <c r="BK106" s="1">
        <v>3.0672458534236752E-3</v>
      </c>
      <c r="BL106" s="1">
        <v>6.2422707794209027E-4</v>
      </c>
      <c r="BM106" s="1">
        <v>2.4984102914618009E-4</v>
      </c>
      <c r="BN106" s="1">
        <v>3.2876426293071572E-4</v>
      </c>
      <c r="BO106" s="1">
        <v>1.4113851344242413E-3</v>
      </c>
      <c r="BP106" s="1">
        <v>3.537424403444673E-3</v>
      </c>
      <c r="BQ106" s="1">
        <v>2.3919339030737054E-3</v>
      </c>
      <c r="BR106" s="1">
        <v>3.8206101440347836E-3</v>
      </c>
      <c r="BS106" s="1">
        <v>1.6699441723806267E-3</v>
      </c>
      <c r="BT106" s="1">
        <v>9.0680087647500697E-4</v>
      </c>
      <c r="BU106" s="1">
        <v>2.3480578277607119E-4</v>
      </c>
      <c r="BV106" s="1">
        <v>1.910636920482289E-3</v>
      </c>
      <c r="BW106" s="1">
        <v>1.8412108184378906E-3</v>
      </c>
      <c r="BX106" s="1">
        <v>1.4824345936800046E-3</v>
      </c>
      <c r="BY106" s="1">
        <v>3.7992747213869077E-3</v>
      </c>
      <c r="BZ106" s="1">
        <v>2.0511262847626279E-3</v>
      </c>
      <c r="CA106" s="1">
        <v>6.0604830990833112E-3</v>
      </c>
      <c r="CB106" s="1">
        <v>2.270185597236777E-3</v>
      </c>
      <c r="CC106" s="1">
        <v>5.0614737558311697E-3</v>
      </c>
      <c r="CD106" s="1">
        <v>3.9124171207137685E-3</v>
      </c>
      <c r="CE106" s="1">
        <v>3.6999327940281735E-3</v>
      </c>
      <c r="CF106" s="1">
        <v>2.8633554460153472E-3</v>
      </c>
      <c r="CG106" s="1">
        <v>1.0445284168861613E-3</v>
      </c>
      <c r="CH106" s="1">
        <v>2.4271625316984089E-3</v>
      </c>
      <c r="CI106" s="1">
        <v>2.4272807375849601E-3</v>
      </c>
      <c r="CJ106" s="1">
        <v>3.1782429371659928E-3</v>
      </c>
      <c r="CK106" s="1">
        <v>1.7812245904244464E-3</v>
      </c>
      <c r="CL106" s="1">
        <v>7.024130398116485E-3</v>
      </c>
      <c r="CM106" s="1">
        <v>1.5948715197904102E-3</v>
      </c>
      <c r="CN106" s="1">
        <v>2.7281420513340848E-3</v>
      </c>
      <c r="CO106" s="1">
        <v>4.6899829744245763E-3</v>
      </c>
      <c r="CP106" s="1">
        <v>5.7612609840301263E-3</v>
      </c>
      <c r="CQ106" s="1">
        <v>5.4364557510367941E-3</v>
      </c>
      <c r="CR106" s="1">
        <v>1.3168086254188084E-3</v>
      </c>
      <c r="CS106" s="1">
        <v>1.9062724486418232E-3</v>
      </c>
      <c r="CT106" s="1">
        <v>1.4458821751488927E-3</v>
      </c>
      <c r="CU106" s="1">
        <v>2.0109168903787735E-3</v>
      </c>
      <c r="CV106" s="1">
        <v>2.7523496024792924E-3</v>
      </c>
      <c r="CW106" s="1">
        <v>1.2688341921895346E-3</v>
      </c>
      <c r="CX106" s="1">
        <v>4.188870222545802E-3</v>
      </c>
      <c r="CY106" s="1">
        <v>2.5514090636144528E-3</v>
      </c>
      <c r="CZ106" s="1">
        <v>2.9886471807017128E-3</v>
      </c>
      <c r="DA106" s="1">
        <v>1.0003361520213077</v>
      </c>
      <c r="DB106" s="1">
        <v>1.4100779142641594E-3</v>
      </c>
      <c r="DC106" s="3">
        <v>1.1683681853312256</v>
      </c>
      <c r="DD106" s="3">
        <v>0.91737779541279241</v>
      </c>
    </row>
    <row r="107" spans="1:108" ht="12.75" customHeight="1">
      <c r="A107" s="253">
        <v>691</v>
      </c>
      <c r="B107" s="82" t="s">
        <v>7</v>
      </c>
      <c r="C107" s="1">
        <v>5.7021761218443859E-3</v>
      </c>
      <c r="D107" s="1">
        <v>4.3656886095673822E-3</v>
      </c>
      <c r="E107" s="1">
        <v>1.5240656636606234E-3</v>
      </c>
      <c r="F107" s="1">
        <v>6.5482062640410642E-3</v>
      </c>
      <c r="G107" s="1">
        <v>6.7813633278728958E-3</v>
      </c>
      <c r="H107" s="1">
        <v>0</v>
      </c>
      <c r="I107" s="1">
        <v>1.3402049392543296E-2</v>
      </c>
      <c r="J107" s="1">
        <v>8.9905107478729113E-3</v>
      </c>
      <c r="K107" s="1">
        <v>2.0553779882572783E-3</v>
      </c>
      <c r="L107" s="1">
        <v>1.8459014719411096E-2</v>
      </c>
      <c r="M107" s="1">
        <v>0</v>
      </c>
      <c r="N107" s="1">
        <v>4.6901964515869863E-3</v>
      </c>
      <c r="O107" s="1">
        <v>4.1812193779224502E-3</v>
      </c>
      <c r="P107" s="1">
        <v>6.5205879989137039E-3</v>
      </c>
      <c r="Q107" s="1">
        <v>3.4978030162065121E-3</v>
      </c>
      <c r="R107" s="1">
        <v>3.3208012565201983E-3</v>
      </c>
      <c r="S107" s="1">
        <v>5.8972243215794614E-3</v>
      </c>
      <c r="T107" s="1">
        <v>2.8600651215866741E-3</v>
      </c>
      <c r="U107" s="1">
        <v>1.3044220343901207E-3</v>
      </c>
      <c r="V107" s="1">
        <v>4.2570585751077975E-3</v>
      </c>
      <c r="W107" s="1">
        <v>3.8870003031224026E-4</v>
      </c>
      <c r="X107" s="1">
        <v>7.6289172397735769E-4</v>
      </c>
      <c r="Y107" s="1">
        <v>1.1651969997799113E-3</v>
      </c>
      <c r="Z107" s="1">
        <v>2.2534766129307413E-2</v>
      </c>
      <c r="AA107" s="1">
        <v>2.4562954692823194E-3</v>
      </c>
      <c r="AB107" s="1">
        <v>1.2959178776315144E-2</v>
      </c>
      <c r="AC107" s="1">
        <v>3.1778588179293376E-4</v>
      </c>
      <c r="AD107" s="1">
        <v>5.6913455020154101E-4</v>
      </c>
      <c r="AE107" s="1">
        <v>1.7392170878556847E-3</v>
      </c>
      <c r="AF107" s="1">
        <v>5.2423246020208746E-3</v>
      </c>
      <c r="AG107" s="1">
        <v>1.0456435471004086E-2</v>
      </c>
      <c r="AH107" s="1">
        <v>0.12355027074090874</v>
      </c>
      <c r="AI107" s="1">
        <v>7.3394765912936193E-3</v>
      </c>
      <c r="AJ107" s="1">
        <v>1.5167381127986761E-3</v>
      </c>
      <c r="AK107" s="1">
        <v>5.1932661979948499E-3</v>
      </c>
      <c r="AL107" s="1">
        <v>3.3901166529710907E-3</v>
      </c>
      <c r="AM107" s="1">
        <v>1.2132923675578666E-2</v>
      </c>
      <c r="AN107" s="1">
        <v>7.1212920794578175E-3</v>
      </c>
      <c r="AO107" s="1">
        <v>3.0912067717713625E-3</v>
      </c>
      <c r="AP107" s="1">
        <v>1.2301891022995476E-2</v>
      </c>
      <c r="AQ107" s="1">
        <v>3.3977900262722738E-3</v>
      </c>
      <c r="AR107" s="1">
        <v>6.7257547944762353E-3</v>
      </c>
      <c r="AS107" s="1">
        <v>7.5890570835400878E-3</v>
      </c>
      <c r="AT107" s="1">
        <v>6.7212437510834836E-3</v>
      </c>
      <c r="AU107" s="1">
        <v>3.7470164588913604E-3</v>
      </c>
      <c r="AV107" s="1">
        <v>9.703408877429836E-4</v>
      </c>
      <c r="AW107" s="1">
        <v>1.6062944271796025E-3</v>
      </c>
      <c r="AX107" s="1">
        <v>3.4040478319494775E-3</v>
      </c>
      <c r="AY107" s="1">
        <v>2.2441460365006795E-3</v>
      </c>
      <c r="AZ107" s="1">
        <v>1.0303069994894419E-3</v>
      </c>
      <c r="BA107" s="1">
        <v>7.3330801890424072E-3</v>
      </c>
      <c r="BB107" s="1">
        <v>2.1836546861140199E-3</v>
      </c>
      <c r="BC107" s="1">
        <v>1.4335650016842139E-3</v>
      </c>
      <c r="BD107" s="1">
        <v>9.7495774931417487E-4</v>
      </c>
      <c r="BE107" s="1">
        <v>1.7338124377361184E-2</v>
      </c>
      <c r="BF107" s="1">
        <v>6.9663593880461366E-2</v>
      </c>
      <c r="BG107" s="1">
        <v>9.2461993432487091E-3</v>
      </c>
      <c r="BH107" s="1">
        <v>4.1751629044654119E-3</v>
      </c>
      <c r="BI107" s="1">
        <v>1.4494728704770527E-2</v>
      </c>
      <c r="BJ107" s="1">
        <v>1.6450771701287087E-2</v>
      </c>
      <c r="BK107" s="1">
        <v>5.5159180283628666E-3</v>
      </c>
      <c r="BL107" s="1">
        <v>9.1888596631778275E-3</v>
      </c>
      <c r="BM107" s="1">
        <v>2.9890416969970144E-3</v>
      </c>
      <c r="BN107" s="1">
        <v>3.1261843358137897E-3</v>
      </c>
      <c r="BO107" s="1">
        <v>9.5884217406242648E-3</v>
      </c>
      <c r="BP107" s="1">
        <v>1.7470270534981968E-2</v>
      </c>
      <c r="BQ107" s="1">
        <v>6.2136258803980647E-3</v>
      </c>
      <c r="BR107" s="1">
        <v>4.8319665905640942E-3</v>
      </c>
      <c r="BS107" s="1">
        <v>7.3442075126454584E-3</v>
      </c>
      <c r="BT107" s="1">
        <v>1.8098265845308387E-3</v>
      </c>
      <c r="BU107" s="1">
        <v>5.2074034205518171E-4</v>
      </c>
      <c r="BV107" s="1">
        <v>7.3603210190266583E-3</v>
      </c>
      <c r="BW107" s="1">
        <v>1.060439698513233E-2</v>
      </c>
      <c r="BX107" s="1">
        <v>1.774672834772194E-3</v>
      </c>
      <c r="BY107" s="1">
        <v>1.0132680340380893E-2</v>
      </c>
      <c r="BZ107" s="1">
        <v>7.1672406678300752E-3</v>
      </c>
      <c r="CA107" s="1">
        <v>2.3858562407326304E-3</v>
      </c>
      <c r="CB107" s="1">
        <v>3.6902211352346985E-3</v>
      </c>
      <c r="CC107" s="1">
        <v>8.9447804725347382E-3</v>
      </c>
      <c r="CD107" s="1">
        <v>1.9723314280908656E-3</v>
      </c>
      <c r="CE107" s="1">
        <v>3.4525052431218215E-3</v>
      </c>
      <c r="CF107" s="1">
        <v>9.3762394360784942E-3</v>
      </c>
      <c r="CG107" s="1">
        <v>1.6151348646649764E-3</v>
      </c>
      <c r="CH107" s="1">
        <v>1.3982078281770831E-2</v>
      </c>
      <c r="CI107" s="1">
        <v>2.5560990648309991E-3</v>
      </c>
      <c r="CJ107" s="1">
        <v>1.6669495128346457E-3</v>
      </c>
      <c r="CK107" s="1">
        <v>9.2725044297133248E-3</v>
      </c>
      <c r="CL107" s="1">
        <v>5.9145774463766872E-3</v>
      </c>
      <c r="CM107" s="1">
        <v>2.2811039696139322E-3</v>
      </c>
      <c r="CN107" s="1">
        <v>1.2576470715521098E-2</v>
      </c>
      <c r="CO107" s="1">
        <v>1.1223928300560225E-2</v>
      </c>
      <c r="CP107" s="1">
        <v>3.8613779823165094E-3</v>
      </c>
      <c r="CQ107" s="1">
        <v>4.6071989826922512E-3</v>
      </c>
      <c r="CR107" s="1">
        <v>6.1257301899974304E-3</v>
      </c>
      <c r="CS107" s="1">
        <v>2.6264370123066662E-3</v>
      </c>
      <c r="CT107" s="1">
        <v>2.5823889409501005E-3</v>
      </c>
      <c r="CU107" s="1">
        <v>4.2466731117758328E-3</v>
      </c>
      <c r="CV107" s="1">
        <v>3.1246591656794147E-3</v>
      </c>
      <c r="CW107" s="1">
        <v>2.8615881625956821E-3</v>
      </c>
      <c r="CX107" s="1">
        <v>6.6044749409197336E-3</v>
      </c>
      <c r="CY107" s="1">
        <v>2.0332461782373956E-3</v>
      </c>
      <c r="CZ107" s="1">
        <v>9.1044972917556539E-3</v>
      </c>
      <c r="DA107" s="1">
        <v>1.4771745139518799E-3</v>
      </c>
      <c r="DB107" s="1">
        <v>1.0016914776481383</v>
      </c>
      <c r="DC107" s="4">
        <v>1.7668128558116694</v>
      </c>
      <c r="DD107" s="4">
        <v>1.3872637948558928</v>
      </c>
    </row>
    <row r="108" spans="1:108" ht="12.75" customHeight="1">
      <c r="A108" s="309"/>
      <c r="B108" s="310" t="s">
        <v>362</v>
      </c>
      <c r="C108" s="29">
        <v>1.2825845857281504</v>
      </c>
      <c r="D108" s="29">
        <v>1.5762754844472855</v>
      </c>
      <c r="E108" s="29">
        <v>1.2089990488288642</v>
      </c>
      <c r="F108" s="29">
        <v>1.3206160270408345</v>
      </c>
      <c r="G108" s="29">
        <v>1.2848630895393955</v>
      </c>
      <c r="H108" s="29">
        <v>1</v>
      </c>
      <c r="I108" s="29">
        <v>1.458746489371092</v>
      </c>
      <c r="J108" s="29">
        <v>1.4617473685485518</v>
      </c>
      <c r="K108" s="29">
        <v>1.1577020452345297</v>
      </c>
      <c r="L108" s="29">
        <v>1.5313128787499468</v>
      </c>
      <c r="M108" s="29">
        <v>1</v>
      </c>
      <c r="N108" s="29">
        <v>1.1852721731039302</v>
      </c>
      <c r="O108" s="29">
        <v>1.1711324819077531</v>
      </c>
      <c r="P108" s="29">
        <v>1.4363460900487768</v>
      </c>
      <c r="Q108" s="29">
        <v>1.2140065003061429</v>
      </c>
      <c r="R108" s="29">
        <v>1.3659746943409279</v>
      </c>
      <c r="S108" s="29">
        <v>1.1985866625302104</v>
      </c>
      <c r="T108" s="29">
        <v>1.1928299059780805</v>
      </c>
      <c r="U108" s="29">
        <v>1.3067396542082081</v>
      </c>
      <c r="V108" s="29">
        <v>1.3449852316597317</v>
      </c>
      <c r="W108" s="29">
        <v>1.4582558195983857</v>
      </c>
      <c r="X108" s="29">
        <v>1.4698443078726144</v>
      </c>
      <c r="Y108" s="29">
        <v>1.5149431609640063</v>
      </c>
      <c r="Z108" s="29">
        <v>1.2476840667848739</v>
      </c>
      <c r="AA108" s="29">
        <v>1.1762425894700885</v>
      </c>
      <c r="AB108" s="29">
        <v>1.2294463994191065</v>
      </c>
      <c r="AC108" s="29">
        <v>1.0445427480184899</v>
      </c>
      <c r="AD108" s="29">
        <v>1.1114042187130657</v>
      </c>
      <c r="AE108" s="29">
        <v>1.2355900725716258</v>
      </c>
      <c r="AF108" s="29">
        <v>1.1784860935901817</v>
      </c>
      <c r="AG108" s="29">
        <v>1.2275192627174674</v>
      </c>
      <c r="AH108" s="29">
        <v>1.2941259032228163</v>
      </c>
      <c r="AI108" s="29">
        <v>1.3014259075057923</v>
      </c>
      <c r="AJ108" s="29">
        <v>1.208933390918967</v>
      </c>
      <c r="AK108" s="29">
        <v>1.2142315264310526</v>
      </c>
      <c r="AL108" s="29">
        <v>1.8293108753671961</v>
      </c>
      <c r="AM108" s="29">
        <v>1.5617650829724454</v>
      </c>
      <c r="AN108" s="29">
        <v>1.938643643096067</v>
      </c>
      <c r="AO108" s="29">
        <v>1.117975408764778</v>
      </c>
      <c r="AP108" s="29">
        <v>1.2419519866456159</v>
      </c>
      <c r="AQ108" s="29">
        <v>1.4595599041923659</v>
      </c>
      <c r="AR108" s="29">
        <v>1.3959084462010463</v>
      </c>
      <c r="AS108" s="29">
        <v>1.244885825839585</v>
      </c>
      <c r="AT108" s="29">
        <v>1.2022370644553215</v>
      </c>
      <c r="AU108" s="29">
        <v>1.2000582304162577</v>
      </c>
      <c r="AV108" s="29">
        <v>1.1817057183083222</v>
      </c>
      <c r="AW108" s="29">
        <v>1.2041524502559591</v>
      </c>
      <c r="AX108" s="29">
        <v>1.2050672228445249</v>
      </c>
      <c r="AY108" s="29">
        <v>1.2040914526861686</v>
      </c>
      <c r="AZ108" s="29">
        <v>1.1458881471040003</v>
      </c>
      <c r="BA108" s="29">
        <v>1.2353476673606065</v>
      </c>
      <c r="BB108" s="29">
        <v>1.1668573113695444</v>
      </c>
      <c r="BC108" s="29">
        <v>1.1711907215493575</v>
      </c>
      <c r="BD108" s="29">
        <v>1.329545602511343</v>
      </c>
      <c r="BE108" s="29">
        <v>1.4612286162646722</v>
      </c>
      <c r="BF108" s="29">
        <v>1.2780463992929407</v>
      </c>
      <c r="BG108" s="29">
        <v>1.2547513898486045</v>
      </c>
      <c r="BH108" s="29">
        <v>1.3694333219570645</v>
      </c>
      <c r="BI108" s="29">
        <v>1.3128833728799696</v>
      </c>
      <c r="BJ108" s="29">
        <v>1.3294592041131825</v>
      </c>
      <c r="BK108" s="29">
        <v>1.3436283530665249</v>
      </c>
      <c r="BL108" s="29">
        <v>1.3069597559783148</v>
      </c>
      <c r="BM108" s="29">
        <v>1.2157412011992084</v>
      </c>
      <c r="BN108" s="29">
        <v>1.1683309972569766</v>
      </c>
      <c r="BO108" s="29">
        <v>1.2803107760227974</v>
      </c>
      <c r="BP108" s="29">
        <v>1.2385000092300782</v>
      </c>
      <c r="BQ108" s="29">
        <v>1.2130010737691412</v>
      </c>
      <c r="BR108" s="29">
        <v>1.2032473922299161</v>
      </c>
      <c r="BS108" s="29">
        <v>1.206968632398314</v>
      </c>
      <c r="BT108" s="29">
        <v>1.2074236132708278</v>
      </c>
      <c r="BU108" s="29">
        <v>1.0893348517332284</v>
      </c>
      <c r="BV108" s="29">
        <v>1.1922368165869917</v>
      </c>
      <c r="BW108" s="29">
        <v>1.1277006647312673</v>
      </c>
      <c r="BX108" s="29">
        <v>1.473845605724865</v>
      </c>
      <c r="BY108" s="29">
        <v>1.3235068486602775</v>
      </c>
      <c r="BZ108" s="29">
        <v>1.2642607670783095</v>
      </c>
      <c r="CA108" s="29">
        <v>1.1774140160234434</v>
      </c>
      <c r="CB108" s="29">
        <v>1.2424127284914628</v>
      </c>
      <c r="CC108" s="29">
        <v>1.212708800566259</v>
      </c>
      <c r="CD108" s="29">
        <v>1.1215224831256305</v>
      </c>
      <c r="CE108" s="29">
        <v>1.4097816607903919</v>
      </c>
      <c r="CF108" s="29">
        <v>1.3746631306129198</v>
      </c>
      <c r="CG108" s="29">
        <v>1.2306255287711116</v>
      </c>
      <c r="CH108" s="29">
        <v>1.4401171803419213</v>
      </c>
      <c r="CI108" s="29">
        <v>1.2499106833818154</v>
      </c>
      <c r="CJ108" s="29">
        <v>1.1847297046304006</v>
      </c>
      <c r="CK108" s="29">
        <v>1.1256367993832541</v>
      </c>
      <c r="CL108" s="29">
        <v>1.211860434530903</v>
      </c>
      <c r="CM108" s="29">
        <v>1.1724978340509344</v>
      </c>
      <c r="CN108" s="29">
        <v>1.2475006496194869</v>
      </c>
      <c r="CO108" s="29">
        <v>1.1973633600011355</v>
      </c>
      <c r="CP108" s="29">
        <v>1.1467732332250506</v>
      </c>
      <c r="CQ108" s="29">
        <v>1.2229198269531325</v>
      </c>
      <c r="CR108" s="29">
        <v>1.2020126529349155</v>
      </c>
      <c r="CS108" s="29">
        <v>1.4431703672018972</v>
      </c>
      <c r="CT108" s="29">
        <v>1.2030927109865643</v>
      </c>
      <c r="CU108" s="29">
        <v>1.1575618766965527</v>
      </c>
      <c r="CV108" s="29">
        <v>1.3149313628749604</v>
      </c>
      <c r="CW108" s="29">
        <v>1.3013348391719306</v>
      </c>
      <c r="CX108" s="29">
        <v>1.2129911068668564</v>
      </c>
      <c r="CY108" s="29">
        <v>1.1930710954981398</v>
      </c>
      <c r="CZ108" s="29">
        <v>1.2081258971895337</v>
      </c>
      <c r="DA108" s="29">
        <v>1.2277241036092064</v>
      </c>
      <c r="DB108" s="30">
        <v>1.5131343329165137</v>
      </c>
      <c r="DC108" s="249"/>
      <c r="DD108" s="249"/>
    </row>
    <row r="109" spans="1:108" ht="12.75" customHeight="1">
      <c r="A109" s="309"/>
      <c r="B109" s="310" t="s">
        <v>363</v>
      </c>
      <c r="C109" s="29">
        <v>1.0070580784876104</v>
      </c>
      <c r="D109" s="29">
        <v>1.2376579121550955</v>
      </c>
      <c r="E109" s="29">
        <v>0.9492802833863202</v>
      </c>
      <c r="F109" s="29">
        <v>1.0369195555680653</v>
      </c>
      <c r="G109" s="29">
        <v>1.0088471111140056</v>
      </c>
      <c r="H109" s="29">
        <v>0.7851786850501421</v>
      </c>
      <c r="I109" s="29">
        <v>1.1453766503459051</v>
      </c>
      <c r="J109" s="29">
        <v>1.1477328767124573</v>
      </c>
      <c r="K109" s="29">
        <v>0.90900296955710813</v>
      </c>
      <c r="L109" s="29">
        <v>1.2023542325372309</v>
      </c>
      <c r="M109" s="29">
        <v>0.7851786850501421</v>
      </c>
      <c r="N109" s="29">
        <v>0.9306504463042683</v>
      </c>
      <c r="O109" s="29">
        <v>0.91954826216383889</v>
      </c>
      <c r="P109" s="29">
        <v>1.1277883342614117</v>
      </c>
      <c r="Q109" s="29">
        <v>0.95321202755270218</v>
      </c>
      <c r="R109" s="29">
        <v>1.0725342143143797</v>
      </c>
      <c r="S109" s="29">
        <v>0.94110469960410903</v>
      </c>
      <c r="T109" s="29">
        <v>0.93658461706435392</v>
      </c>
      <c r="U109" s="29">
        <v>1.0260241233940783</v>
      </c>
      <c r="V109" s="29">
        <v>1.056053735606449</v>
      </c>
      <c r="W109" s="29">
        <v>1.1449913868989778</v>
      </c>
      <c r="X109" s="29">
        <v>1.1540904208838556</v>
      </c>
      <c r="Y109" s="29">
        <v>1.1895010790514242</v>
      </c>
      <c r="Z109" s="29">
        <v>0.97965493491616096</v>
      </c>
      <c r="AA109" s="29">
        <v>0.92356060970009823</v>
      </c>
      <c r="AB109" s="29">
        <v>0.96533510723552585</v>
      </c>
      <c r="AC109" s="29">
        <v>0.82015270136781981</v>
      </c>
      <c r="AD109" s="29">
        <v>0.8726509030083055</v>
      </c>
      <c r="AE109" s="29">
        <v>0.9701589884427988</v>
      </c>
      <c r="AF109" s="29">
        <v>0.92532216131501765</v>
      </c>
      <c r="AG109" s="29">
        <v>0.96382196057422098</v>
      </c>
      <c r="AH109" s="29">
        <v>1.0161200749818184</v>
      </c>
      <c r="AI109" s="29">
        <v>1.021851882745586</v>
      </c>
      <c r="AJ109" s="29">
        <v>0.9492287301949639</v>
      </c>
      <c r="AK109" s="29">
        <v>0.95338871326956076</v>
      </c>
      <c r="AL109" s="29">
        <v>1.4363359076687394</v>
      </c>
      <c r="AM109" s="29">
        <v>1.2262646542055309</v>
      </c>
      <c r="AN109" s="29">
        <v>1.5221816664669869</v>
      </c>
      <c r="AO109" s="29">
        <v>0.87781046137232355</v>
      </c>
      <c r="AP109" s="29">
        <v>0.97515422776981642</v>
      </c>
      <c r="AQ109" s="29">
        <v>1.1460153263256734</v>
      </c>
      <c r="AR109" s="29">
        <v>1.0960375582385247</v>
      </c>
      <c r="AS109" s="29">
        <v>0.97745781577028557</v>
      </c>
      <c r="AT109" s="29">
        <v>0.94397091738757233</v>
      </c>
      <c r="AU109" s="29">
        <v>0.94226014334183772</v>
      </c>
      <c r="AV109" s="29">
        <v>0.92785014201756211</v>
      </c>
      <c r="AW109" s="29">
        <v>0.94547483749188066</v>
      </c>
      <c r="AX109" s="29">
        <v>0.94619309743009072</v>
      </c>
      <c r="AY109" s="29">
        <v>0.94542694350024126</v>
      </c>
      <c r="AZ109" s="29">
        <v>0.89972694855766278</v>
      </c>
      <c r="BA109" s="29">
        <v>0.96996865703796142</v>
      </c>
      <c r="BB109" s="29">
        <v>0.91619148938228312</v>
      </c>
      <c r="BC109" s="29">
        <v>0.91959399068905168</v>
      </c>
      <c r="BD109" s="29">
        <v>1.0439308678940553</v>
      </c>
      <c r="BE109" s="29">
        <v>1.147325563476334</v>
      </c>
      <c r="BF109" s="29">
        <v>1.0034947912299002</v>
      </c>
      <c r="BG109" s="29">
        <v>0.98520404634616554</v>
      </c>
      <c r="BH109" s="29">
        <v>1.0752498549980958</v>
      </c>
      <c r="BI109" s="29">
        <v>1.0308480403420899</v>
      </c>
      <c r="BJ109" s="29">
        <v>1.0438630297133971</v>
      </c>
      <c r="BK109" s="29">
        <v>1.0549883434568621</v>
      </c>
      <c r="BL109" s="29">
        <v>1.0261969426125079</v>
      </c>
      <c r="BM109" s="29">
        <v>0.9545740777188747</v>
      </c>
      <c r="BN109" s="29">
        <v>0.91734859612955411</v>
      </c>
      <c r="BO109" s="29">
        <v>1.0052727315731071</v>
      </c>
      <c r="BP109" s="29">
        <v>0.97244380868186164</v>
      </c>
      <c r="BQ109" s="29">
        <v>0.95242258806646474</v>
      </c>
      <c r="BR109" s="29">
        <v>0.94476420522109805</v>
      </c>
      <c r="BS109" s="29">
        <v>0.94768604368327658</v>
      </c>
      <c r="BT109" s="29">
        <v>0.94804328496647994</v>
      </c>
      <c r="BU109" s="29">
        <v>0.85532250646318786</v>
      </c>
      <c r="BV109" s="29">
        <v>0.93611893591614159</v>
      </c>
      <c r="BW109" s="29">
        <v>0.88544652506386767</v>
      </c>
      <c r="BX109" s="29">
        <v>1.1572321546699798</v>
      </c>
      <c r="BY109" s="29">
        <v>1.039189367085934</v>
      </c>
      <c r="BZ109" s="29">
        <v>0.99267060665503104</v>
      </c>
      <c r="CA109" s="29">
        <v>0.92448038886089423</v>
      </c>
      <c r="CB109" s="29">
        <v>0.97551599244648601</v>
      </c>
      <c r="CC109" s="29">
        <v>0.95219310137735025</v>
      </c>
      <c r="CD109" s="29">
        <v>0.88059554855475275</v>
      </c>
      <c r="CE109" s="29">
        <v>1.1069305106272054</v>
      </c>
      <c r="CF109" s="29">
        <v>1.0793561892815642</v>
      </c>
      <c r="CG109" s="29">
        <v>0.96626093446963723</v>
      </c>
      <c r="CH109" s="29">
        <v>1.1307493139789881</v>
      </c>
      <c r="CI109" s="29">
        <v>0.98140322680785841</v>
      </c>
      <c r="CJ109" s="29">
        <v>0.93022451162154118</v>
      </c>
      <c r="CK109" s="29">
        <v>0.88382602198379412</v>
      </c>
      <c r="CL109" s="29">
        <v>0.95152698244926825</v>
      </c>
      <c r="CM109" s="29">
        <v>0.9206203075642525</v>
      </c>
      <c r="CN109" s="29">
        <v>0.97951091966742687</v>
      </c>
      <c r="CO109" s="29">
        <v>0.94014418853291148</v>
      </c>
      <c r="CP109" s="29">
        <v>0.90042189931434524</v>
      </c>
      <c r="CQ109" s="29">
        <v>0.9602105816488079</v>
      </c>
      <c r="CR109" s="29">
        <v>0.94379471424506989</v>
      </c>
      <c r="CS109" s="29">
        <v>1.1331466112229165</v>
      </c>
      <c r="CT109" s="29">
        <v>0.94464275280584131</v>
      </c>
      <c r="CU109" s="29">
        <v>0.908892912208774</v>
      </c>
      <c r="CV109" s="29">
        <v>1.0324560784333527</v>
      </c>
      <c r="CW109" s="29">
        <v>1.0217803778309547</v>
      </c>
      <c r="CX109" s="29">
        <v>0.95241476226723476</v>
      </c>
      <c r="CY109" s="29">
        <v>0.93677399393456195</v>
      </c>
      <c r="CZ109" s="29">
        <v>0.94859470333030127</v>
      </c>
      <c r="DA109" s="29">
        <v>0.96398279727624114</v>
      </c>
      <c r="DB109" s="30">
        <v>1.1880808258236122</v>
      </c>
      <c r="DC109" s="249"/>
      <c r="DD109" s="249"/>
    </row>
  </sheetData>
  <sheetProtection sheet="1" objects="1" scenarios="1"/>
  <phoneticPr fontId="41"/>
  <pageMargins left="0.70866141732283472" right="0.70866141732283472" top="0.55118110236220474" bottom="0.55118110236220474" header="0.31496062992125984" footer="0.31496062992125984"/>
  <pageSetup paperSize="9" scale="50" orientation="portrait" horizontalDpi="300" verticalDpi="300" r:id="rId1"/>
  <drawing r:id="rId2"/>
  <legacyDrawing r:id="rId3"/>
  <oleObjects>
    <mc:AlternateContent xmlns:mc="http://schemas.openxmlformats.org/markup-compatibility/2006">
      <mc:Choice Requires="x14">
        <oleObject progId="Equation.3" shapeId="14337" r:id="rId4">
          <objectPr defaultSize="0" autoPict="0" r:id="rId5">
            <anchor moveWithCells="1">
              <from>
                <xdr:col>2</xdr:col>
                <xdr:colOff>746760</xdr:colOff>
                <xdr:row>0</xdr:row>
                <xdr:rowOff>30480</xdr:rowOff>
              </from>
              <to>
                <xdr:col>4</xdr:col>
                <xdr:colOff>556260</xdr:colOff>
                <xdr:row>0</xdr:row>
                <xdr:rowOff>220980</xdr:rowOff>
              </to>
            </anchor>
          </objectPr>
        </oleObject>
      </mc:Choice>
      <mc:Fallback>
        <oleObject progId="Equation.3" shapeId="14337"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DC120"/>
  <sheetViews>
    <sheetView zoomScaleNormal="100" workbookViewId="0">
      <selection activeCell="B3" sqref="B3"/>
    </sheetView>
  </sheetViews>
  <sheetFormatPr defaultColWidth="10.375" defaultRowHeight="10.8"/>
  <cols>
    <col min="1" max="1" width="4.625" style="17" bestFit="1" customWidth="1"/>
    <col min="2" max="2" width="46.875" style="17" bestFit="1" customWidth="1"/>
    <col min="3" max="39" width="10.375" style="17" customWidth="1"/>
    <col min="40" max="16384" width="10.375" style="17"/>
  </cols>
  <sheetData>
    <row r="1" spans="1:107" customFormat="1" ht="21" customHeight="1">
      <c r="A1" s="210" t="s">
        <v>319</v>
      </c>
      <c r="C1" s="17" t="s">
        <v>359</v>
      </c>
      <c r="Q1" s="80"/>
    </row>
    <row r="2" spans="1:107" s="277" customFormat="1" ht="12" customHeight="1">
      <c r="A2" s="272"/>
      <c r="B2" s="294"/>
      <c r="C2" s="274">
        <v>11</v>
      </c>
      <c r="D2" s="274">
        <v>12</v>
      </c>
      <c r="E2" s="274">
        <v>13</v>
      </c>
      <c r="F2" s="274">
        <v>15</v>
      </c>
      <c r="G2" s="274">
        <v>17</v>
      </c>
      <c r="H2" s="274">
        <v>61</v>
      </c>
      <c r="I2" s="274">
        <v>62</v>
      </c>
      <c r="J2" s="274">
        <v>111</v>
      </c>
      <c r="K2" s="274">
        <v>112</v>
      </c>
      <c r="L2" s="274">
        <v>113</v>
      </c>
      <c r="M2" s="274">
        <v>114</v>
      </c>
      <c r="N2" s="274">
        <v>151</v>
      </c>
      <c r="O2" s="274">
        <v>152</v>
      </c>
      <c r="P2" s="274">
        <v>161</v>
      </c>
      <c r="Q2" s="274">
        <v>162</v>
      </c>
      <c r="R2" s="274">
        <v>163</v>
      </c>
      <c r="S2" s="274">
        <v>164</v>
      </c>
      <c r="T2" s="274">
        <v>191</v>
      </c>
      <c r="U2" s="274">
        <v>201</v>
      </c>
      <c r="V2" s="274">
        <v>202</v>
      </c>
      <c r="W2" s="274">
        <v>203</v>
      </c>
      <c r="X2" s="274">
        <v>204</v>
      </c>
      <c r="Y2" s="274">
        <v>205</v>
      </c>
      <c r="Z2" s="274">
        <v>206</v>
      </c>
      <c r="AA2" s="274">
        <v>207</v>
      </c>
      <c r="AB2" s="274">
        <v>208</v>
      </c>
      <c r="AC2" s="274">
        <v>211</v>
      </c>
      <c r="AD2" s="274">
        <v>212</v>
      </c>
      <c r="AE2" s="274">
        <v>221</v>
      </c>
      <c r="AF2" s="274">
        <v>222</v>
      </c>
      <c r="AG2" s="274">
        <v>231</v>
      </c>
      <c r="AH2" s="274">
        <v>251</v>
      </c>
      <c r="AI2" s="274">
        <v>252</v>
      </c>
      <c r="AJ2" s="274">
        <v>253</v>
      </c>
      <c r="AK2" s="274">
        <v>259</v>
      </c>
      <c r="AL2" s="274">
        <v>261</v>
      </c>
      <c r="AM2" s="274">
        <v>263</v>
      </c>
      <c r="AN2" s="274">
        <v>269</v>
      </c>
      <c r="AO2" s="274">
        <v>271</v>
      </c>
      <c r="AP2" s="274">
        <v>272</v>
      </c>
      <c r="AQ2" s="274">
        <v>281</v>
      </c>
      <c r="AR2" s="274">
        <v>289</v>
      </c>
      <c r="AS2" s="274">
        <v>291</v>
      </c>
      <c r="AT2" s="274">
        <v>301</v>
      </c>
      <c r="AU2" s="274">
        <v>311</v>
      </c>
      <c r="AV2" s="274">
        <v>321</v>
      </c>
      <c r="AW2" s="274">
        <v>329</v>
      </c>
      <c r="AX2" s="274">
        <v>331</v>
      </c>
      <c r="AY2" s="274">
        <v>332</v>
      </c>
      <c r="AZ2" s="274">
        <v>333</v>
      </c>
      <c r="BA2" s="274">
        <v>339</v>
      </c>
      <c r="BB2" s="274">
        <v>341</v>
      </c>
      <c r="BC2" s="274">
        <v>342</v>
      </c>
      <c r="BD2" s="274">
        <v>351</v>
      </c>
      <c r="BE2" s="274">
        <v>354</v>
      </c>
      <c r="BF2" s="274">
        <v>359</v>
      </c>
      <c r="BG2" s="274">
        <v>391</v>
      </c>
      <c r="BH2" s="274">
        <v>392</v>
      </c>
      <c r="BI2" s="274">
        <v>411</v>
      </c>
      <c r="BJ2" s="274">
        <v>412</v>
      </c>
      <c r="BK2" s="274">
        <v>413</v>
      </c>
      <c r="BL2" s="274">
        <v>419</v>
      </c>
      <c r="BM2" s="274">
        <v>461</v>
      </c>
      <c r="BN2" s="274">
        <v>462</v>
      </c>
      <c r="BO2" s="274">
        <v>471</v>
      </c>
      <c r="BP2" s="274">
        <v>481</v>
      </c>
      <c r="BQ2" s="274">
        <v>511</v>
      </c>
      <c r="BR2" s="274">
        <v>531</v>
      </c>
      <c r="BS2" s="274">
        <v>551</v>
      </c>
      <c r="BT2" s="274">
        <v>552</v>
      </c>
      <c r="BU2" s="274">
        <v>553</v>
      </c>
      <c r="BV2" s="274">
        <v>571</v>
      </c>
      <c r="BW2" s="274">
        <v>572</v>
      </c>
      <c r="BX2" s="274">
        <v>573</v>
      </c>
      <c r="BY2" s="274">
        <v>574</v>
      </c>
      <c r="BZ2" s="274">
        <v>575</v>
      </c>
      <c r="CA2" s="274">
        <v>576</v>
      </c>
      <c r="CB2" s="274">
        <v>577</v>
      </c>
      <c r="CC2" s="274">
        <v>578</v>
      </c>
      <c r="CD2" s="274">
        <v>579</v>
      </c>
      <c r="CE2" s="274">
        <v>591</v>
      </c>
      <c r="CF2" s="274">
        <v>592</v>
      </c>
      <c r="CG2" s="274">
        <v>593</v>
      </c>
      <c r="CH2" s="274">
        <v>594</v>
      </c>
      <c r="CI2" s="274">
        <v>595</v>
      </c>
      <c r="CJ2" s="274">
        <v>611</v>
      </c>
      <c r="CK2" s="274">
        <v>631</v>
      </c>
      <c r="CL2" s="274">
        <v>632</v>
      </c>
      <c r="CM2" s="274">
        <v>641</v>
      </c>
      <c r="CN2" s="274">
        <v>642</v>
      </c>
      <c r="CO2" s="274">
        <v>643</v>
      </c>
      <c r="CP2" s="274">
        <v>644</v>
      </c>
      <c r="CQ2" s="274">
        <v>659</v>
      </c>
      <c r="CR2" s="274">
        <v>661</v>
      </c>
      <c r="CS2" s="274">
        <v>662</v>
      </c>
      <c r="CT2" s="274">
        <v>663</v>
      </c>
      <c r="CU2" s="274">
        <v>669</v>
      </c>
      <c r="CV2" s="274">
        <v>671</v>
      </c>
      <c r="CW2" s="274">
        <v>672</v>
      </c>
      <c r="CX2" s="274">
        <v>673</v>
      </c>
      <c r="CY2" s="274">
        <v>674</v>
      </c>
      <c r="CZ2" s="274">
        <v>679</v>
      </c>
      <c r="DA2" s="274">
        <v>681</v>
      </c>
      <c r="DB2" s="274">
        <v>691</v>
      </c>
      <c r="DC2" s="276">
        <v>700</v>
      </c>
    </row>
    <row r="3" spans="1:107" customFormat="1" ht="50.1" customHeight="1">
      <c r="A3" s="288"/>
      <c r="B3" s="292"/>
      <c r="C3" s="289" t="s">
        <v>219</v>
      </c>
      <c r="D3" s="289" t="s">
        <v>220</v>
      </c>
      <c r="E3" s="289" t="s">
        <v>221</v>
      </c>
      <c r="F3" s="289" t="s">
        <v>0</v>
      </c>
      <c r="G3" s="289" t="s">
        <v>1</v>
      </c>
      <c r="H3" s="289" t="s">
        <v>223</v>
      </c>
      <c r="I3" s="289" t="s">
        <v>328</v>
      </c>
      <c r="J3" s="289" t="s">
        <v>224</v>
      </c>
      <c r="K3" s="289" t="s">
        <v>225</v>
      </c>
      <c r="L3" s="289" t="s">
        <v>329</v>
      </c>
      <c r="M3" s="289" t="s">
        <v>227</v>
      </c>
      <c r="N3" s="289" t="s">
        <v>228</v>
      </c>
      <c r="O3" s="289" t="s">
        <v>229</v>
      </c>
      <c r="P3" s="289" t="s">
        <v>330</v>
      </c>
      <c r="Q3" s="289" t="s">
        <v>231</v>
      </c>
      <c r="R3" s="289" t="s">
        <v>232</v>
      </c>
      <c r="S3" s="289" t="s">
        <v>233</v>
      </c>
      <c r="T3" s="289" t="s">
        <v>234</v>
      </c>
      <c r="U3" s="289" t="s">
        <v>235</v>
      </c>
      <c r="V3" s="289" t="s">
        <v>236</v>
      </c>
      <c r="W3" s="289" t="s">
        <v>237</v>
      </c>
      <c r="X3" s="289" t="s">
        <v>331</v>
      </c>
      <c r="Y3" s="289" t="s">
        <v>239</v>
      </c>
      <c r="Z3" s="289" t="s">
        <v>240</v>
      </c>
      <c r="AA3" s="289" t="s">
        <v>241</v>
      </c>
      <c r="AB3" s="289" t="s">
        <v>332</v>
      </c>
      <c r="AC3" s="289" t="s">
        <v>243</v>
      </c>
      <c r="AD3" s="289" t="s">
        <v>244</v>
      </c>
      <c r="AE3" s="289" t="s">
        <v>245</v>
      </c>
      <c r="AF3" s="289" t="s">
        <v>246</v>
      </c>
      <c r="AG3" s="289" t="s">
        <v>247</v>
      </c>
      <c r="AH3" s="289" t="s">
        <v>248</v>
      </c>
      <c r="AI3" s="289" t="s">
        <v>249</v>
      </c>
      <c r="AJ3" s="289" t="s">
        <v>250</v>
      </c>
      <c r="AK3" s="289" t="s">
        <v>251</v>
      </c>
      <c r="AL3" s="289" t="s">
        <v>252</v>
      </c>
      <c r="AM3" s="289" t="s">
        <v>253</v>
      </c>
      <c r="AN3" s="289" t="s">
        <v>254</v>
      </c>
      <c r="AO3" s="289" t="s">
        <v>255</v>
      </c>
      <c r="AP3" s="289" t="s">
        <v>256</v>
      </c>
      <c r="AQ3" s="289" t="s">
        <v>257</v>
      </c>
      <c r="AR3" s="289" t="s">
        <v>258</v>
      </c>
      <c r="AS3" s="289" t="s">
        <v>259</v>
      </c>
      <c r="AT3" s="289" t="s">
        <v>260</v>
      </c>
      <c r="AU3" s="289" t="s">
        <v>261</v>
      </c>
      <c r="AV3" s="289" t="s">
        <v>262</v>
      </c>
      <c r="AW3" s="289" t="s">
        <v>263</v>
      </c>
      <c r="AX3" s="289" t="s">
        <v>264</v>
      </c>
      <c r="AY3" s="289" t="s">
        <v>265</v>
      </c>
      <c r="AZ3" s="289" t="s">
        <v>266</v>
      </c>
      <c r="BA3" s="289" t="s">
        <v>267</v>
      </c>
      <c r="BB3" s="289" t="s">
        <v>268</v>
      </c>
      <c r="BC3" s="289" t="s">
        <v>269</v>
      </c>
      <c r="BD3" s="289" t="s">
        <v>333</v>
      </c>
      <c r="BE3" s="289" t="s">
        <v>271</v>
      </c>
      <c r="BF3" s="289" t="s">
        <v>272</v>
      </c>
      <c r="BG3" s="289" t="s">
        <v>2</v>
      </c>
      <c r="BH3" s="289" t="s">
        <v>273</v>
      </c>
      <c r="BI3" s="289" t="s">
        <v>274</v>
      </c>
      <c r="BJ3" s="289" t="s">
        <v>275</v>
      </c>
      <c r="BK3" s="289" t="s">
        <v>276</v>
      </c>
      <c r="BL3" s="289" t="s">
        <v>277</v>
      </c>
      <c r="BM3" s="289" t="s">
        <v>278</v>
      </c>
      <c r="BN3" s="289" t="s">
        <v>279</v>
      </c>
      <c r="BO3" s="289" t="s">
        <v>204</v>
      </c>
      <c r="BP3" s="289" t="s">
        <v>205</v>
      </c>
      <c r="BQ3" s="289" t="s">
        <v>3</v>
      </c>
      <c r="BR3" s="289" t="s">
        <v>4</v>
      </c>
      <c r="BS3" s="289" t="s">
        <v>280</v>
      </c>
      <c r="BT3" s="289" t="s">
        <v>281</v>
      </c>
      <c r="BU3" s="289" t="s">
        <v>282</v>
      </c>
      <c r="BV3" s="289" t="s">
        <v>283</v>
      </c>
      <c r="BW3" s="289" t="s">
        <v>334</v>
      </c>
      <c r="BX3" s="289" t="s">
        <v>285</v>
      </c>
      <c r="BY3" s="289" t="s">
        <v>286</v>
      </c>
      <c r="BZ3" s="289" t="s">
        <v>287</v>
      </c>
      <c r="CA3" s="289" t="s">
        <v>288</v>
      </c>
      <c r="CB3" s="289" t="s">
        <v>289</v>
      </c>
      <c r="CC3" s="289" t="s">
        <v>290</v>
      </c>
      <c r="CD3" s="289" t="s">
        <v>335</v>
      </c>
      <c r="CE3" s="289" t="s">
        <v>292</v>
      </c>
      <c r="CF3" s="289" t="s">
        <v>293</v>
      </c>
      <c r="CG3" s="289" t="s">
        <v>294</v>
      </c>
      <c r="CH3" s="289" t="s">
        <v>295</v>
      </c>
      <c r="CI3" s="289" t="s">
        <v>336</v>
      </c>
      <c r="CJ3" s="289" t="s">
        <v>5</v>
      </c>
      <c r="CK3" s="289" t="s">
        <v>297</v>
      </c>
      <c r="CL3" s="289" t="s">
        <v>298</v>
      </c>
      <c r="CM3" s="289" t="s">
        <v>299</v>
      </c>
      <c r="CN3" s="289" t="s">
        <v>337</v>
      </c>
      <c r="CO3" s="289" t="s">
        <v>338</v>
      </c>
      <c r="CP3" s="289" t="s">
        <v>302</v>
      </c>
      <c r="CQ3" s="289" t="s">
        <v>339</v>
      </c>
      <c r="CR3" s="289" t="s">
        <v>304</v>
      </c>
      <c r="CS3" s="289" t="s">
        <v>340</v>
      </c>
      <c r="CT3" s="289" t="s">
        <v>341</v>
      </c>
      <c r="CU3" s="289" t="s">
        <v>307</v>
      </c>
      <c r="CV3" s="289" t="s">
        <v>308</v>
      </c>
      <c r="CW3" s="289" t="s">
        <v>309</v>
      </c>
      <c r="CX3" s="289" t="s">
        <v>310</v>
      </c>
      <c r="CY3" s="289" t="s">
        <v>311</v>
      </c>
      <c r="CZ3" s="289" t="s">
        <v>312</v>
      </c>
      <c r="DA3" s="289" t="s">
        <v>6</v>
      </c>
      <c r="DB3" s="289" t="s">
        <v>7</v>
      </c>
      <c r="DC3" s="290" t="s">
        <v>342</v>
      </c>
    </row>
    <row r="4" spans="1:107" customFormat="1" ht="12.75" customHeight="1">
      <c r="A4" s="253">
        <v>11</v>
      </c>
      <c r="B4" s="291" t="s">
        <v>219</v>
      </c>
      <c r="C4" s="1">
        <v>3.1252991289365366E-2</v>
      </c>
      <c r="D4" s="1">
        <v>7.5186849221727747E-2</v>
      </c>
      <c r="E4" s="1">
        <v>7.5216604779586782E-3</v>
      </c>
      <c r="F4" s="1">
        <v>2.1381002453557661E-3</v>
      </c>
      <c r="G4" s="1">
        <v>0</v>
      </c>
      <c r="H4" s="1">
        <v>0</v>
      </c>
      <c r="I4" s="1">
        <v>0</v>
      </c>
      <c r="J4" s="1">
        <v>0.16173529624364505</v>
      </c>
      <c r="K4" s="1">
        <v>1.3758713416703653E-2</v>
      </c>
      <c r="L4" s="1">
        <v>0.27955118726624339</v>
      </c>
      <c r="M4" s="1">
        <v>0</v>
      </c>
      <c r="N4" s="1">
        <v>1.6769230769230769E-2</v>
      </c>
      <c r="O4" s="1">
        <v>3.8461538461538464E-3</v>
      </c>
      <c r="P4" s="1">
        <v>0</v>
      </c>
      <c r="Q4" s="1">
        <v>0</v>
      </c>
      <c r="R4" s="1">
        <v>0</v>
      </c>
      <c r="S4" s="1">
        <v>0</v>
      </c>
      <c r="T4" s="1">
        <v>0</v>
      </c>
      <c r="U4" s="1">
        <v>0</v>
      </c>
      <c r="V4" s="1">
        <v>0</v>
      </c>
      <c r="W4" s="1">
        <v>0</v>
      </c>
      <c r="X4" s="1">
        <v>2.9895366218236174E-5</v>
      </c>
      <c r="Y4" s="1">
        <v>0</v>
      </c>
      <c r="Z4" s="1">
        <v>0</v>
      </c>
      <c r="AA4" s="1">
        <v>4.1613316261203586E-3</v>
      </c>
      <c r="AB4" s="1">
        <v>3.5211744471078967E-4</v>
      </c>
      <c r="AC4" s="1">
        <v>0</v>
      </c>
      <c r="AD4" s="1">
        <v>0</v>
      </c>
      <c r="AE4" s="1">
        <v>0</v>
      </c>
      <c r="AF4" s="1">
        <v>7.2576177285318556E-3</v>
      </c>
      <c r="AG4" s="1">
        <v>0</v>
      </c>
      <c r="AH4" s="1">
        <v>0</v>
      </c>
      <c r="AI4" s="1">
        <v>0</v>
      </c>
      <c r="AJ4" s="1">
        <v>0</v>
      </c>
      <c r="AK4" s="1">
        <v>4.7467603360706318E-5</v>
      </c>
      <c r="AL4" s="1">
        <v>0</v>
      </c>
      <c r="AM4" s="1">
        <v>0</v>
      </c>
      <c r="AN4" s="1">
        <v>0</v>
      </c>
      <c r="AO4" s="1">
        <v>0</v>
      </c>
      <c r="AP4" s="1">
        <v>7.4101519081141163E-5</v>
      </c>
      <c r="AQ4" s="1">
        <v>0</v>
      </c>
      <c r="AR4" s="1">
        <v>0</v>
      </c>
      <c r="AS4" s="1">
        <v>0</v>
      </c>
      <c r="AT4" s="1">
        <v>0</v>
      </c>
      <c r="AU4" s="1">
        <v>0</v>
      </c>
      <c r="AV4" s="1">
        <v>0</v>
      </c>
      <c r="AW4" s="1">
        <v>0</v>
      </c>
      <c r="AX4" s="1">
        <v>0</v>
      </c>
      <c r="AY4" s="1">
        <v>0</v>
      </c>
      <c r="AZ4" s="1">
        <v>0</v>
      </c>
      <c r="BA4" s="1">
        <v>0</v>
      </c>
      <c r="BB4" s="1">
        <v>0</v>
      </c>
      <c r="BC4" s="1">
        <v>0</v>
      </c>
      <c r="BD4" s="1">
        <v>0</v>
      </c>
      <c r="BE4" s="1">
        <v>0</v>
      </c>
      <c r="BF4" s="1">
        <v>0</v>
      </c>
      <c r="BG4" s="1">
        <v>1.6175528507367073E-2</v>
      </c>
      <c r="BH4" s="1">
        <v>0</v>
      </c>
      <c r="BI4" s="1">
        <v>6.952533159971468E-4</v>
      </c>
      <c r="BJ4" s="1">
        <v>0</v>
      </c>
      <c r="BK4" s="1">
        <v>2.5165228446286606E-3</v>
      </c>
      <c r="BL4" s="1">
        <v>1.4735726380828045E-3</v>
      </c>
      <c r="BM4" s="1">
        <v>0</v>
      </c>
      <c r="BN4" s="1">
        <v>0</v>
      </c>
      <c r="BO4" s="1">
        <v>0</v>
      </c>
      <c r="BP4" s="1">
        <v>0</v>
      </c>
      <c r="BQ4" s="1">
        <v>1.2989464678181683E-4</v>
      </c>
      <c r="BR4" s="1">
        <v>0</v>
      </c>
      <c r="BS4" s="1">
        <v>0</v>
      </c>
      <c r="BT4" s="1">
        <v>0</v>
      </c>
      <c r="BU4" s="1">
        <v>2.9661092358709388E-6</v>
      </c>
      <c r="BV4" s="1">
        <v>0</v>
      </c>
      <c r="BW4" s="1">
        <v>0</v>
      </c>
      <c r="BX4" s="1">
        <v>0</v>
      </c>
      <c r="BY4" s="1">
        <v>0</v>
      </c>
      <c r="BZ4" s="1">
        <v>0</v>
      </c>
      <c r="CA4" s="1">
        <v>0</v>
      </c>
      <c r="CB4" s="1">
        <v>0</v>
      </c>
      <c r="CC4" s="1">
        <v>2.8977108084613158E-4</v>
      </c>
      <c r="CD4" s="1">
        <v>0</v>
      </c>
      <c r="CE4" s="1">
        <v>0</v>
      </c>
      <c r="CF4" s="1">
        <v>0</v>
      </c>
      <c r="CG4" s="1">
        <v>0</v>
      </c>
      <c r="CH4" s="1">
        <v>0</v>
      </c>
      <c r="CI4" s="1">
        <v>0</v>
      </c>
      <c r="CJ4" s="1">
        <v>2.7383006106410362E-5</v>
      </c>
      <c r="CK4" s="1">
        <v>1.7794549335491249E-3</v>
      </c>
      <c r="CL4" s="1">
        <v>0</v>
      </c>
      <c r="CM4" s="1">
        <v>1.2777359088480672E-3</v>
      </c>
      <c r="CN4" s="1">
        <v>0</v>
      </c>
      <c r="CO4" s="1">
        <v>2.4423052355509465E-3</v>
      </c>
      <c r="CP4" s="1">
        <v>5.1355921588275818E-3</v>
      </c>
      <c r="CQ4" s="1">
        <v>2.0432117549884798E-3</v>
      </c>
      <c r="CR4" s="1">
        <v>7.6402949153837332E-5</v>
      </c>
      <c r="CS4" s="1">
        <v>0</v>
      </c>
      <c r="CT4" s="1">
        <v>0</v>
      </c>
      <c r="CU4" s="1">
        <v>0</v>
      </c>
      <c r="CV4" s="1">
        <v>1.1058293720290218E-2</v>
      </c>
      <c r="CW4" s="1">
        <v>2.3454524981288045E-2</v>
      </c>
      <c r="CX4" s="1">
        <v>7.3730000737300006E-5</v>
      </c>
      <c r="CY4" s="1">
        <v>7.081939547358587E-4</v>
      </c>
      <c r="CZ4" s="1">
        <v>8.3423358540391304E-3</v>
      </c>
      <c r="DA4" s="1">
        <v>0</v>
      </c>
      <c r="DB4" s="1">
        <v>0</v>
      </c>
      <c r="DC4" s="3">
        <v>4.3517324429558114E-3</v>
      </c>
    </row>
    <row r="5" spans="1:107" customFormat="1" ht="12.75" customHeight="1">
      <c r="A5" s="253">
        <v>12</v>
      </c>
      <c r="B5" s="291" t="s">
        <v>220</v>
      </c>
      <c r="C5" s="1">
        <v>5.5877285345075139E-3</v>
      </c>
      <c r="D5" s="1">
        <v>0.10923492962544983</v>
      </c>
      <c r="E5" s="1">
        <v>2.1517661620489383E-2</v>
      </c>
      <c r="F5" s="1">
        <v>0</v>
      </c>
      <c r="G5" s="1">
        <v>0</v>
      </c>
      <c r="H5" s="1">
        <v>0</v>
      </c>
      <c r="I5" s="1">
        <v>0</v>
      </c>
      <c r="J5" s="1">
        <v>8.6987687637038291E-2</v>
      </c>
      <c r="K5" s="1">
        <v>0</v>
      </c>
      <c r="L5" s="1">
        <v>1.0437505436200747E-3</v>
      </c>
      <c r="M5" s="1">
        <v>0</v>
      </c>
      <c r="N5" s="1">
        <v>1.2307692307692308E-3</v>
      </c>
      <c r="O5" s="1">
        <v>0</v>
      </c>
      <c r="P5" s="1">
        <v>0</v>
      </c>
      <c r="Q5" s="1">
        <v>0</v>
      </c>
      <c r="R5" s="1">
        <v>0</v>
      </c>
      <c r="S5" s="1">
        <v>0</v>
      </c>
      <c r="T5" s="1">
        <v>0</v>
      </c>
      <c r="U5" s="1">
        <v>6.1927173643794894E-4</v>
      </c>
      <c r="V5" s="1">
        <v>0</v>
      </c>
      <c r="W5" s="1">
        <v>0</v>
      </c>
      <c r="X5" s="1">
        <v>0</v>
      </c>
      <c r="Y5" s="1">
        <v>0</v>
      </c>
      <c r="Z5" s="1">
        <v>0</v>
      </c>
      <c r="AA5" s="1">
        <v>2.6675202731540761E-5</v>
      </c>
      <c r="AB5" s="1">
        <v>0</v>
      </c>
      <c r="AC5" s="1">
        <v>0</v>
      </c>
      <c r="AD5" s="1">
        <v>0</v>
      </c>
      <c r="AE5" s="1">
        <v>0</v>
      </c>
      <c r="AF5" s="1">
        <v>0</v>
      </c>
      <c r="AG5" s="1">
        <v>2.7944111776447105E-2</v>
      </c>
      <c r="AH5" s="1">
        <v>0</v>
      </c>
      <c r="AI5" s="1">
        <v>0</v>
      </c>
      <c r="AJ5" s="1">
        <v>0</v>
      </c>
      <c r="AK5" s="1">
        <v>0</v>
      </c>
      <c r="AL5" s="1">
        <v>0</v>
      </c>
      <c r="AM5" s="1">
        <v>0</v>
      </c>
      <c r="AN5" s="1">
        <v>0</v>
      </c>
      <c r="AO5" s="1">
        <v>0</v>
      </c>
      <c r="AP5" s="1">
        <v>0</v>
      </c>
      <c r="AQ5" s="1">
        <v>0</v>
      </c>
      <c r="AR5" s="1">
        <v>0</v>
      </c>
      <c r="AS5" s="1">
        <v>0</v>
      </c>
      <c r="AT5" s="1">
        <v>0</v>
      </c>
      <c r="AU5" s="1">
        <v>0</v>
      </c>
      <c r="AV5" s="1">
        <v>0</v>
      </c>
      <c r="AW5" s="1">
        <v>0</v>
      </c>
      <c r="AX5" s="1">
        <v>0</v>
      </c>
      <c r="AY5" s="1">
        <v>0</v>
      </c>
      <c r="AZ5" s="1">
        <v>0</v>
      </c>
      <c r="BA5" s="1">
        <v>0</v>
      </c>
      <c r="BB5" s="1">
        <v>0</v>
      </c>
      <c r="BC5" s="1">
        <v>0</v>
      </c>
      <c r="BD5" s="1">
        <v>0</v>
      </c>
      <c r="BE5" s="1">
        <v>0</v>
      </c>
      <c r="BF5" s="1">
        <v>0</v>
      </c>
      <c r="BG5" s="1">
        <v>0</v>
      </c>
      <c r="BH5" s="1">
        <v>0</v>
      </c>
      <c r="BI5" s="1">
        <v>0</v>
      </c>
      <c r="BJ5" s="1">
        <v>0</v>
      </c>
      <c r="BK5" s="1">
        <v>0</v>
      </c>
      <c r="BL5" s="1">
        <v>0</v>
      </c>
      <c r="BM5" s="1">
        <v>0</v>
      </c>
      <c r="BN5" s="1">
        <v>0</v>
      </c>
      <c r="BO5" s="1">
        <v>0</v>
      </c>
      <c r="BP5" s="1">
        <v>0</v>
      </c>
      <c r="BQ5" s="1">
        <v>0</v>
      </c>
      <c r="BR5" s="1">
        <v>0</v>
      </c>
      <c r="BS5" s="1">
        <v>0</v>
      </c>
      <c r="BT5" s="1">
        <v>0</v>
      </c>
      <c r="BU5" s="1">
        <v>0</v>
      </c>
      <c r="BV5" s="1">
        <v>0</v>
      </c>
      <c r="BW5" s="1">
        <v>0</v>
      </c>
      <c r="BX5" s="1">
        <v>0</v>
      </c>
      <c r="BY5" s="1">
        <v>0</v>
      </c>
      <c r="BZ5" s="1">
        <v>0</v>
      </c>
      <c r="CA5" s="1">
        <v>0</v>
      </c>
      <c r="CB5" s="1">
        <v>0</v>
      </c>
      <c r="CC5" s="1">
        <v>3.6221385105766447E-5</v>
      </c>
      <c r="CD5" s="1">
        <v>0</v>
      </c>
      <c r="CE5" s="1">
        <v>0</v>
      </c>
      <c r="CF5" s="1">
        <v>0</v>
      </c>
      <c r="CG5" s="1">
        <v>0</v>
      </c>
      <c r="CH5" s="1">
        <v>0</v>
      </c>
      <c r="CI5" s="1">
        <v>0</v>
      </c>
      <c r="CJ5" s="1">
        <v>2.7383006106410362E-6</v>
      </c>
      <c r="CK5" s="1">
        <v>2.1056195269374795E-4</v>
      </c>
      <c r="CL5" s="1">
        <v>1.4168732940220449E-3</v>
      </c>
      <c r="CM5" s="1">
        <v>1.7063563806556066E-4</v>
      </c>
      <c r="CN5" s="1">
        <v>0</v>
      </c>
      <c r="CO5" s="1">
        <v>3.7573926700783792E-4</v>
      </c>
      <c r="CP5" s="1">
        <v>9.2154354069554165E-4</v>
      </c>
      <c r="CQ5" s="1">
        <v>0</v>
      </c>
      <c r="CR5" s="1">
        <v>0</v>
      </c>
      <c r="CS5" s="1">
        <v>0</v>
      </c>
      <c r="CT5" s="1">
        <v>0</v>
      </c>
      <c r="CU5" s="1">
        <v>0</v>
      </c>
      <c r="CV5" s="1">
        <v>1.8263697773329998E-3</v>
      </c>
      <c r="CW5" s="1">
        <v>6.0209441423300855E-3</v>
      </c>
      <c r="CX5" s="1">
        <v>0</v>
      </c>
      <c r="CY5" s="1">
        <v>0</v>
      </c>
      <c r="CZ5" s="1">
        <v>3.3009242587924619E-4</v>
      </c>
      <c r="DA5" s="1">
        <v>0</v>
      </c>
      <c r="DB5" s="1">
        <v>0</v>
      </c>
      <c r="DC5" s="3">
        <v>2.0581981025613498E-3</v>
      </c>
    </row>
    <row r="6" spans="1:107" customFormat="1" ht="12.75" customHeight="1">
      <c r="A6" s="253">
        <v>13</v>
      </c>
      <c r="B6" s="291" t="s">
        <v>221</v>
      </c>
      <c r="C6" s="1">
        <v>5.2814205034938257E-2</v>
      </c>
      <c r="D6" s="1">
        <v>5.074207354726061E-2</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3.9635191095293735E-4</v>
      </c>
      <c r="CL6" s="1">
        <v>0</v>
      </c>
      <c r="CM6" s="1">
        <v>0</v>
      </c>
      <c r="CN6" s="1">
        <v>0</v>
      </c>
      <c r="CO6" s="1">
        <v>0</v>
      </c>
      <c r="CP6" s="1">
        <v>0</v>
      </c>
      <c r="CQ6" s="1">
        <v>0</v>
      </c>
      <c r="CR6" s="1">
        <v>0</v>
      </c>
      <c r="CS6" s="1">
        <v>0</v>
      </c>
      <c r="CT6" s="1">
        <v>0</v>
      </c>
      <c r="CU6" s="1">
        <v>0</v>
      </c>
      <c r="CV6" s="1">
        <v>0</v>
      </c>
      <c r="CW6" s="1">
        <v>0</v>
      </c>
      <c r="CX6" s="1">
        <v>0</v>
      </c>
      <c r="CY6" s="1">
        <v>3.0135912967483349E-4</v>
      </c>
      <c r="CZ6" s="1">
        <v>0</v>
      </c>
      <c r="DA6" s="1">
        <v>0</v>
      </c>
      <c r="DB6" s="1">
        <v>0</v>
      </c>
      <c r="DC6" s="3">
        <v>6.5441649724066846E-4</v>
      </c>
    </row>
    <row r="7" spans="1:107" customFormat="1" ht="12.75" customHeight="1">
      <c r="A7" s="253">
        <v>15</v>
      </c>
      <c r="B7" s="291" t="s">
        <v>0</v>
      </c>
      <c r="C7" s="1">
        <v>2.7519862161386042E-4</v>
      </c>
      <c r="D7" s="1">
        <v>0</v>
      </c>
      <c r="E7" s="1">
        <v>0</v>
      </c>
      <c r="F7" s="1">
        <v>0.19950928846827901</v>
      </c>
      <c r="G7" s="1">
        <v>3.1410070551850776E-4</v>
      </c>
      <c r="H7" s="1">
        <v>0</v>
      </c>
      <c r="I7" s="1">
        <v>6.6580112520390157E-5</v>
      </c>
      <c r="J7" s="1">
        <v>2.2889911572657399E-4</v>
      </c>
      <c r="K7" s="1">
        <v>0</v>
      </c>
      <c r="L7" s="1">
        <v>1.7395842393667913E-4</v>
      </c>
      <c r="M7" s="1">
        <v>0</v>
      </c>
      <c r="N7" s="1">
        <v>0</v>
      </c>
      <c r="O7" s="1">
        <v>0</v>
      </c>
      <c r="P7" s="1">
        <v>0.35776629099228879</v>
      </c>
      <c r="Q7" s="1">
        <v>0</v>
      </c>
      <c r="R7" s="1">
        <v>0</v>
      </c>
      <c r="S7" s="1">
        <v>0</v>
      </c>
      <c r="T7" s="1">
        <v>0</v>
      </c>
      <c r="U7" s="1">
        <v>0</v>
      </c>
      <c r="V7" s="1">
        <v>2.7616680475006904E-4</v>
      </c>
      <c r="W7" s="1">
        <v>0</v>
      </c>
      <c r="X7" s="1">
        <v>0</v>
      </c>
      <c r="Y7" s="1">
        <v>0</v>
      </c>
      <c r="Z7" s="1">
        <v>0</v>
      </c>
      <c r="AA7" s="1">
        <v>0</v>
      </c>
      <c r="AB7" s="1">
        <v>9.4800850499058767E-5</v>
      </c>
      <c r="AC7" s="1">
        <v>0</v>
      </c>
      <c r="AD7" s="1">
        <v>0</v>
      </c>
      <c r="AE7" s="1">
        <v>0</v>
      </c>
      <c r="AF7" s="1">
        <v>0</v>
      </c>
      <c r="AG7" s="1">
        <v>5.9880239520958087E-3</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6.8599338702374907E-6</v>
      </c>
      <c r="BF7" s="1">
        <v>0</v>
      </c>
      <c r="BG7" s="1">
        <v>3.2030749519538755E-4</v>
      </c>
      <c r="BH7" s="1">
        <v>0</v>
      </c>
      <c r="BI7" s="1">
        <v>9.0292638441187886E-6</v>
      </c>
      <c r="BJ7" s="1">
        <v>3.4450683846074342E-5</v>
      </c>
      <c r="BK7" s="1">
        <v>9.5784606542959402E-5</v>
      </c>
      <c r="BL7" s="1">
        <v>2.585215154531236E-5</v>
      </c>
      <c r="BM7" s="1">
        <v>0</v>
      </c>
      <c r="BN7" s="1">
        <v>0</v>
      </c>
      <c r="BO7" s="1">
        <v>0</v>
      </c>
      <c r="BP7" s="1">
        <v>0</v>
      </c>
      <c r="BQ7" s="1">
        <v>0</v>
      </c>
      <c r="BR7" s="1">
        <v>0</v>
      </c>
      <c r="BS7" s="1">
        <v>0</v>
      </c>
      <c r="BT7" s="1">
        <v>0</v>
      </c>
      <c r="BU7" s="1">
        <v>0</v>
      </c>
      <c r="BV7" s="1">
        <v>0</v>
      </c>
      <c r="BW7" s="1">
        <v>0</v>
      </c>
      <c r="BX7" s="1">
        <v>0</v>
      </c>
      <c r="BY7" s="1">
        <v>0</v>
      </c>
      <c r="BZ7" s="1">
        <v>0</v>
      </c>
      <c r="CA7" s="1">
        <v>0</v>
      </c>
      <c r="CB7" s="1">
        <v>0</v>
      </c>
      <c r="CC7" s="1">
        <v>0</v>
      </c>
      <c r="CD7" s="1">
        <v>0</v>
      </c>
      <c r="CE7" s="1">
        <v>0</v>
      </c>
      <c r="CF7" s="1">
        <v>0</v>
      </c>
      <c r="CG7" s="1">
        <v>0</v>
      </c>
      <c r="CH7" s="1">
        <v>0</v>
      </c>
      <c r="CI7" s="1">
        <v>0</v>
      </c>
      <c r="CJ7" s="1">
        <v>2.7383006106410362E-6</v>
      </c>
      <c r="CK7" s="1">
        <v>7.4315983303675757E-5</v>
      </c>
      <c r="CL7" s="1">
        <v>0</v>
      </c>
      <c r="CM7" s="1">
        <v>1.218825986182576E-5</v>
      </c>
      <c r="CN7" s="1">
        <v>0</v>
      </c>
      <c r="CO7" s="1">
        <v>1.0520699476219462E-4</v>
      </c>
      <c r="CP7" s="1">
        <v>2.3262264134062217E-4</v>
      </c>
      <c r="CQ7" s="1">
        <v>0</v>
      </c>
      <c r="CR7" s="1">
        <v>0</v>
      </c>
      <c r="CS7" s="1">
        <v>0</v>
      </c>
      <c r="CT7" s="1">
        <v>0</v>
      </c>
      <c r="CU7" s="1">
        <v>0</v>
      </c>
      <c r="CV7" s="1">
        <v>1.0382787090317737E-3</v>
      </c>
      <c r="CW7" s="1">
        <v>1.8480125585369569E-3</v>
      </c>
      <c r="CX7" s="1">
        <v>0</v>
      </c>
      <c r="CY7" s="1">
        <v>0</v>
      </c>
      <c r="CZ7" s="1">
        <v>1.8005041411595248E-4</v>
      </c>
      <c r="DA7" s="1">
        <v>0</v>
      </c>
      <c r="DB7" s="1">
        <v>0</v>
      </c>
      <c r="DC7" s="3">
        <v>1.3903392297083318E-3</v>
      </c>
    </row>
    <row r="8" spans="1:107" customFormat="1" ht="12.75" customHeight="1">
      <c r="A8" s="254">
        <v>17</v>
      </c>
      <c r="B8" s="264" t="s">
        <v>1</v>
      </c>
      <c r="C8" s="26">
        <v>0</v>
      </c>
      <c r="D8" s="26">
        <v>0</v>
      </c>
      <c r="E8" s="26">
        <v>0</v>
      </c>
      <c r="F8" s="26">
        <v>0</v>
      </c>
      <c r="G8" s="26">
        <v>5.7214651589832799E-2</v>
      </c>
      <c r="H8" s="26">
        <v>0</v>
      </c>
      <c r="I8" s="26">
        <v>0</v>
      </c>
      <c r="J8" s="26">
        <v>9.8348312170204566E-2</v>
      </c>
      <c r="K8" s="26">
        <v>0</v>
      </c>
      <c r="L8" s="26">
        <v>1.826563451335131E-3</v>
      </c>
      <c r="M8" s="26">
        <v>0</v>
      </c>
      <c r="N8" s="26">
        <v>0</v>
      </c>
      <c r="O8" s="26">
        <v>0</v>
      </c>
      <c r="P8" s="26">
        <v>0</v>
      </c>
      <c r="Q8" s="26">
        <v>0</v>
      </c>
      <c r="R8" s="26">
        <v>0</v>
      </c>
      <c r="S8" s="26">
        <v>0</v>
      </c>
      <c r="T8" s="26">
        <v>0</v>
      </c>
      <c r="U8" s="26">
        <v>0</v>
      </c>
      <c r="V8" s="26">
        <v>0</v>
      </c>
      <c r="W8" s="26">
        <v>0</v>
      </c>
      <c r="X8" s="26">
        <v>0</v>
      </c>
      <c r="Y8" s="26">
        <v>0</v>
      </c>
      <c r="Z8" s="26">
        <v>0</v>
      </c>
      <c r="AA8" s="26">
        <v>1.3337601365770381E-4</v>
      </c>
      <c r="AB8" s="26">
        <v>0</v>
      </c>
      <c r="AC8" s="26">
        <v>0</v>
      </c>
      <c r="AD8" s="26">
        <v>0</v>
      </c>
      <c r="AE8" s="26">
        <v>0</v>
      </c>
      <c r="AF8" s="26">
        <v>0</v>
      </c>
      <c r="AG8" s="26">
        <v>0</v>
      </c>
      <c r="AH8" s="26">
        <v>0</v>
      </c>
      <c r="AI8" s="26">
        <v>0</v>
      </c>
      <c r="AJ8" s="26">
        <v>0</v>
      </c>
      <c r="AK8" s="26">
        <v>0</v>
      </c>
      <c r="AL8" s="26">
        <v>0</v>
      </c>
      <c r="AM8" s="26">
        <v>0</v>
      </c>
      <c r="AN8" s="26">
        <v>0</v>
      </c>
      <c r="AO8" s="26">
        <v>0</v>
      </c>
      <c r="AP8" s="26">
        <v>0</v>
      </c>
      <c r="AQ8" s="26">
        <v>0</v>
      </c>
      <c r="AR8" s="26">
        <v>0</v>
      </c>
      <c r="AS8" s="26">
        <v>0</v>
      </c>
      <c r="AT8" s="26">
        <v>0</v>
      </c>
      <c r="AU8" s="26">
        <v>0</v>
      </c>
      <c r="AV8" s="26">
        <v>0</v>
      </c>
      <c r="AW8" s="26">
        <v>0</v>
      </c>
      <c r="AX8" s="26">
        <v>0</v>
      </c>
      <c r="AY8" s="26">
        <v>0</v>
      </c>
      <c r="AZ8" s="26">
        <v>0</v>
      </c>
      <c r="BA8" s="26">
        <v>0</v>
      </c>
      <c r="BB8" s="26">
        <v>0</v>
      </c>
      <c r="BC8" s="26">
        <v>0</v>
      </c>
      <c r="BD8" s="26">
        <v>0</v>
      </c>
      <c r="BE8" s="26">
        <v>0</v>
      </c>
      <c r="BF8" s="26">
        <v>0</v>
      </c>
      <c r="BG8" s="26">
        <v>5.2850736707238952E-3</v>
      </c>
      <c r="BH8" s="26">
        <v>0</v>
      </c>
      <c r="BI8" s="26">
        <v>0</v>
      </c>
      <c r="BJ8" s="26">
        <v>0</v>
      </c>
      <c r="BK8" s="26">
        <v>0</v>
      </c>
      <c r="BL8" s="26">
        <v>0</v>
      </c>
      <c r="BM8" s="26">
        <v>0</v>
      </c>
      <c r="BN8" s="26">
        <v>0</v>
      </c>
      <c r="BO8" s="26">
        <v>0</v>
      </c>
      <c r="BP8" s="26">
        <v>0</v>
      </c>
      <c r="BQ8" s="26">
        <v>0</v>
      </c>
      <c r="BR8" s="26">
        <v>0</v>
      </c>
      <c r="BS8" s="26">
        <v>0</v>
      </c>
      <c r="BT8" s="26">
        <v>0</v>
      </c>
      <c r="BU8" s="26">
        <v>0</v>
      </c>
      <c r="BV8" s="26">
        <v>0</v>
      </c>
      <c r="BW8" s="26">
        <v>0</v>
      </c>
      <c r="BX8" s="26">
        <v>0</v>
      </c>
      <c r="BY8" s="26">
        <v>0</v>
      </c>
      <c r="BZ8" s="26">
        <v>0</v>
      </c>
      <c r="CA8" s="26">
        <v>0</v>
      </c>
      <c r="CB8" s="26">
        <v>0</v>
      </c>
      <c r="CC8" s="26">
        <v>3.6221385105766447E-5</v>
      </c>
      <c r="CD8" s="26">
        <v>0</v>
      </c>
      <c r="CE8" s="26">
        <v>0</v>
      </c>
      <c r="CF8" s="26">
        <v>0</v>
      </c>
      <c r="CG8" s="26">
        <v>0</v>
      </c>
      <c r="CH8" s="26">
        <v>0</v>
      </c>
      <c r="CI8" s="26">
        <v>0</v>
      </c>
      <c r="CJ8" s="26">
        <v>5.4766012212820724E-6</v>
      </c>
      <c r="CK8" s="26">
        <v>8.257331478186195E-5</v>
      </c>
      <c r="CL8" s="26">
        <v>0</v>
      </c>
      <c r="CM8" s="26">
        <v>3.0470649654564403E-4</v>
      </c>
      <c r="CN8" s="26">
        <v>0</v>
      </c>
      <c r="CO8" s="26">
        <v>6.5378632459363794E-4</v>
      </c>
      <c r="CP8" s="26">
        <v>1.6820406373860373E-3</v>
      </c>
      <c r="CQ8" s="26">
        <v>0</v>
      </c>
      <c r="CR8" s="26">
        <v>0</v>
      </c>
      <c r="CS8" s="26">
        <v>0</v>
      </c>
      <c r="CT8" s="26">
        <v>0</v>
      </c>
      <c r="CU8" s="26">
        <v>0</v>
      </c>
      <c r="CV8" s="26">
        <v>3.8779084313234928E-3</v>
      </c>
      <c r="CW8" s="26">
        <v>6.5243454127559232E-3</v>
      </c>
      <c r="CX8" s="26">
        <v>0</v>
      </c>
      <c r="CY8" s="26">
        <v>4.5203869451225027E-5</v>
      </c>
      <c r="CZ8" s="26">
        <v>6.9019325411115114E-4</v>
      </c>
      <c r="DA8" s="26">
        <v>0</v>
      </c>
      <c r="DB8" s="26">
        <v>0</v>
      </c>
      <c r="DC8" s="6">
        <v>1.9428019344525152E-3</v>
      </c>
    </row>
    <row r="9" spans="1:107" customFormat="1" ht="12.75" customHeight="1">
      <c r="A9" s="253">
        <v>61</v>
      </c>
      <c r="B9" s="291" t="s">
        <v>223</v>
      </c>
      <c r="C9" s="1">
        <v>0</v>
      </c>
      <c r="D9" s="1">
        <v>0</v>
      </c>
      <c r="E9" s="1">
        <v>0</v>
      </c>
      <c r="F9" s="1">
        <v>7.010164738871364E-5</v>
      </c>
      <c r="G9" s="1">
        <v>0</v>
      </c>
      <c r="H9" s="1">
        <v>0</v>
      </c>
      <c r="I9" s="1">
        <v>0</v>
      </c>
      <c r="J9" s="1">
        <v>2.9515938606847696E-4</v>
      </c>
      <c r="K9" s="1">
        <v>1.0443046236587213E-4</v>
      </c>
      <c r="L9" s="1">
        <v>5.2187527181003735E-4</v>
      </c>
      <c r="M9" s="1">
        <v>0</v>
      </c>
      <c r="N9" s="1">
        <v>1.5384615384615385E-4</v>
      </c>
      <c r="O9" s="1">
        <v>8.0128205128205128E-5</v>
      </c>
      <c r="P9" s="1">
        <v>0</v>
      </c>
      <c r="Q9" s="1">
        <v>0</v>
      </c>
      <c r="R9" s="1">
        <v>8.3230579531442667E-3</v>
      </c>
      <c r="S9" s="1">
        <v>0</v>
      </c>
      <c r="T9" s="1">
        <v>0</v>
      </c>
      <c r="U9" s="1">
        <v>8.6078771364874906E-2</v>
      </c>
      <c r="V9" s="1">
        <v>4.3397640746439418E-4</v>
      </c>
      <c r="W9" s="1">
        <v>4.2697935429239834E-4</v>
      </c>
      <c r="X9" s="1">
        <v>5.8594917787742904E-3</v>
      </c>
      <c r="Y9" s="1">
        <v>4.9280030769970431E-4</v>
      </c>
      <c r="Z9" s="1">
        <v>1.556420233463035E-2</v>
      </c>
      <c r="AA9" s="1">
        <v>1.6005121638924455E-4</v>
      </c>
      <c r="AB9" s="1">
        <v>5.417191457089072E-5</v>
      </c>
      <c r="AC9" s="1">
        <v>0.58970372673566385</v>
      </c>
      <c r="AD9" s="1">
        <v>0.73353531939549033</v>
      </c>
      <c r="AE9" s="1">
        <v>3.058291026974127E-5</v>
      </c>
      <c r="AF9" s="1">
        <v>1.662049861495845E-4</v>
      </c>
      <c r="AG9" s="1">
        <v>0</v>
      </c>
      <c r="AH9" s="1">
        <v>0</v>
      </c>
      <c r="AI9" s="1">
        <v>7.3567493352334937E-2</v>
      </c>
      <c r="AJ9" s="1">
        <v>1.3113127303657499E-2</v>
      </c>
      <c r="AK9" s="1">
        <v>6.218256040252528E-3</v>
      </c>
      <c r="AL9" s="1">
        <v>6.701206188238708E-3</v>
      </c>
      <c r="AM9" s="1">
        <v>0</v>
      </c>
      <c r="AN9" s="1">
        <v>0</v>
      </c>
      <c r="AO9" s="1">
        <v>1.7852329511289888E-3</v>
      </c>
      <c r="AP9" s="1">
        <v>1.4820303816228233E-4</v>
      </c>
      <c r="AQ9" s="1">
        <v>1.27237255068284E-4</v>
      </c>
      <c r="AR9" s="1">
        <v>2.1468441391155003E-4</v>
      </c>
      <c r="AS9" s="1">
        <v>2.7925160569673275E-5</v>
      </c>
      <c r="AT9" s="1">
        <v>0</v>
      </c>
      <c r="AU9" s="1">
        <v>0</v>
      </c>
      <c r="AV9" s="1">
        <v>7.1574276205131876E-5</v>
      </c>
      <c r="AW9" s="1">
        <v>3.4087035564140441E-4</v>
      </c>
      <c r="AX9" s="1">
        <v>5.7590416954618749E-5</v>
      </c>
      <c r="AY9" s="1">
        <v>0</v>
      </c>
      <c r="AZ9" s="1">
        <v>0</v>
      </c>
      <c r="BA9" s="1">
        <v>0</v>
      </c>
      <c r="BB9" s="1">
        <v>0</v>
      </c>
      <c r="BC9" s="1">
        <v>1.0826025765941322E-4</v>
      </c>
      <c r="BD9" s="1">
        <v>7.6650868071080898E-5</v>
      </c>
      <c r="BE9" s="1">
        <v>0</v>
      </c>
      <c r="BF9" s="1">
        <v>0</v>
      </c>
      <c r="BG9" s="1">
        <v>0</v>
      </c>
      <c r="BH9" s="1">
        <v>2.2957594044144175E-4</v>
      </c>
      <c r="BI9" s="1">
        <v>0</v>
      </c>
      <c r="BJ9" s="1">
        <v>0</v>
      </c>
      <c r="BK9" s="1">
        <v>8.7076915039053993E-6</v>
      </c>
      <c r="BL9" s="1">
        <v>1.292607577265618E-5</v>
      </c>
      <c r="BM9" s="1">
        <v>0.30742094817423488</v>
      </c>
      <c r="BN9" s="1">
        <v>0.40601548540798094</v>
      </c>
      <c r="BO9" s="1">
        <v>0</v>
      </c>
      <c r="BP9" s="1">
        <v>0</v>
      </c>
      <c r="BQ9" s="1">
        <v>1.7319286237575577E-6</v>
      </c>
      <c r="BR9" s="1">
        <v>0</v>
      </c>
      <c r="BS9" s="1">
        <v>0</v>
      </c>
      <c r="BT9" s="1">
        <v>0</v>
      </c>
      <c r="BU9" s="1">
        <v>0</v>
      </c>
      <c r="BV9" s="1">
        <v>0</v>
      </c>
      <c r="BW9" s="1">
        <v>0</v>
      </c>
      <c r="BX9" s="1">
        <v>0</v>
      </c>
      <c r="BY9" s="1">
        <v>0</v>
      </c>
      <c r="BZ9" s="1">
        <v>0</v>
      </c>
      <c r="CA9" s="1">
        <v>0</v>
      </c>
      <c r="CB9" s="1">
        <v>0</v>
      </c>
      <c r="CC9" s="1">
        <v>0</v>
      </c>
      <c r="CD9" s="1">
        <v>0</v>
      </c>
      <c r="CE9" s="1">
        <v>0</v>
      </c>
      <c r="CF9" s="1">
        <v>0</v>
      </c>
      <c r="CG9" s="1">
        <v>0</v>
      </c>
      <c r="CH9" s="1">
        <v>0</v>
      </c>
      <c r="CI9" s="1">
        <v>0</v>
      </c>
      <c r="CJ9" s="1">
        <v>0</v>
      </c>
      <c r="CK9" s="1">
        <v>4.1286657390930977E-6</v>
      </c>
      <c r="CL9" s="1">
        <v>6.2509115912737275E-5</v>
      </c>
      <c r="CM9" s="1">
        <v>1.0156883218188134E-5</v>
      </c>
      <c r="CN9" s="1">
        <v>0</v>
      </c>
      <c r="CO9" s="1">
        <v>7.5147853401567581E-6</v>
      </c>
      <c r="CP9" s="1">
        <v>1.7894049333894014E-5</v>
      </c>
      <c r="CQ9" s="1">
        <v>6.5208885797504672E-5</v>
      </c>
      <c r="CR9" s="1">
        <v>5.7302211865378006E-5</v>
      </c>
      <c r="CS9" s="1">
        <v>0</v>
      </c>
      <c r="CT9" s="1">
        <v>0</v>
      </c>
      <c r="CU9" s="1">
        <v>0</v>
      </c>
      <c r="CV9" s="1">
        <v>8.7565674255691772E-5</v>
      </c>
      <c r="CW9" s="1">
        <v>0</v>
      </c>
      <c r="CX9" s="1">
        <v>1.2288333456216669E-4</v>
      </c>
      <c r="CY9" s="1">
        <v>1.5067956483741675E-5</v>
      </c>
      <c r="CZ9" s="1">
        <v>0</v>
      </c>
      <c r="DA9" s="1">
        <v>0</v>
      </c>
      <c r="DB9" s="1">
        <v>0</v>
      </c>
      <c r="DC9" s="3">
        <v>4.4183763333156309E-2</v>
      </c>
    </row>
    <row r="10" spans="1:107" customFormat="1" ht="12.75" customHeight="1">
      <c r="A10" s="253">
        <v>62</v>
      </c>
      <c r="B10" s="291" t="s">
        <v>328</v>
      </c>
      <c r="C10" s="1">
        <v>0</v>
      </c>
      <c r="D10" s="1">
        <v>0</v>
      </c>
      <c r="E10" s="1">
        <v>0</v>
      </c>
      <c r="F10" s="1">
        <v>1.0515247108307045E-4</v>
      </c>
      <c r="G10" s="1">
        <v>0</v>
      </c>
      <c r="H10" s="1">
        <v>0</v>
      </c>
      <c r="I10" s="1">
        <v>4.8603482139884819E-3</v>
      </c>
      <c r="J10" s="1">
        <v>0</v>
      </c>
      <c r="K10" s="1">
        <v>0</v>
      </c>
      <c r="L10" s="1">
        <v>1.7395842393667913E-4</v>
      </c>
      <c r="M10" s="1">
        <v>0</v>
      </c>
      <c r="N10" s="1">
        <v>0</v>
      </c>
      <c r="O10" s="1">
        <v>0</v>
      </c>
      <c r="P10" s="1">
        <v>0</v>
      </c>
      <c r="Q10" s="1">
        <v>0</v>
      </c>
      <c r="R10" s="1">
        <v>1.5798397040690507E-3</v>
      </c>
      <c r="S10" s="1">
        <v>0</v>
      </c>
      <c r="T10" s="1">
        <v>0</v>
      </c>
      <c r="U10" s="1">
        <v>4.0871934604904629E-3</v>
      </c>
      <c r="V10" s="1">
        <v>1.7793032706040164E-2</v>
      </c>
      <c r="W10" s="1">
        <v>-1.7940309003882284E-5</v>
      </c>
      <c r="X10" s="1">
        <v>2.1353833013025838E-5</v>
      </c>
      <c r="Y10" s="1">
        <v>3.6058559099978363E-5</v>
      </c>
      <c r="Z10" s="1">
        <v>0</v>
      </c>
      <c r="AA10" s="1">
        <v>8.0025608194622276E-5</v>
      </c>
      <c r="AB10" s="1">
        <v>1.5574425439131082E-3</v>
      </c>
      <c r="AC10" s="1">
        <v>-1.2035374270527293E-3</v>
      </c>
      <c r="AD10" s="1">
        <v>2.595239244845734E-3</v>
      </c>
      <c r="AE10" s="1">
        <v>0</v>
      </c>
      <c r="AF10" s="1">
        <v>1.1080332409972299E-4</v>
      </c>
      <c r="AG10" s="1">
        <v>0</v>
      </c>
      <c r="AH10" s="1">
        <v>4.6153846153846156E-2</v>
      </c>
      <c r="AI10" s="1">
        <v>9.0582040007646983E-2</v>
      </c>
      <c r="AJ10" s="1">
        <v>4.1253189679614402E-2</v>
      </c>
      <c r="AK10" s="1">
        <v>6.2182560402525275E-2</v>
      </c>
      <c r="AL10" s="1">
        <v>0.10045528931842315</v>
      </c>
      <c r="AM10" s="1">
        <v>4.6093569946992392E-4</v>
      </c>
      <c r="AN10" s="1">
        <v>0</v>
      </c>
      <c r="AO10" s="1">
        <v>0.53967322565261566</v>
      </c>
      <c r="AP10" s="1">
        <v>0</v>
      </c>
      <c r="AQ10" s="1">
        <v>4.2412418356094667E-5</v>
      </c>
      <c r="AR10" s="1">
        <v>3.5780735651925003E-5</v>
      </c>
      <c r="AS10" s="1">
        <v>1.3962580284836637E-5</v>
      </c>
      <c r="AT10" s="1">
        <v>2.4399170428205441E-5</v>
      </c>
      <c r="AU10" s="1">
        <v>2.3678353249459343E-5</v>
      </c>
      <c r="AV10" s="1">
        <v>0</v>
      </c>
      <c r="AW10" s="1">
        <v>0</v>
      </c>
      <c r="AX10" s="1">
        <v>0</v>
      </c>
      <c r="AY10" s="1">
        <v>0</v>
      </c>
      <c r="AZ10" s="1">
        <v>0</v>
      </c>
      <c r="BA10" s="1">
        <v>0</v>
      </c>
      <c r="BB10" s="1">
        <v>0</v>
      </c>
      <c r="BC10" s="1">
        <v>0</v>
      </c>
      <c r="BD10" s="1">
        <v>0</v>
      </c>
      <c r="BE10" s="1">
        <v>0</v>
      </c>
      <c r="BF10" s="1">
        <v>0</v>
      </c>
      <c r="BG10" s="1">
        <v>6.406149903907751E-4</v>
      </c>
      <c r="BH10" s="1">
        <v>0</v>
      </c>
      <c r="BI10" s="1">
        <v>2.2211989056532223E-3</v>
      </c>
      <c r="BJ10" s="1">
        <v>2.583801288455576E-4</v>
      </c>
      <c r="BK10" s="1">
        <v>1.5194921674314922E-2</v>
      </c>
      <c r="BL10" s="1">
        <v>1.3908457531378048E-2</v>
      </c>
      <c r="BM10" s="1">
        <v>-8.9534866369211951E-6</v>
      </c>
      <c r="BN10" s="1">
        <v>0</v>
      </c>
      <c r="BO10" s="1">
        <v>0</v>
      </c>
      <c r="BP10" s="1">
        <v>0</v>
      </c>
      <c r="BQ10" s="1">
        <v>0</v>
      </c>
      <c r="BR10" s="1">
        <v>0</v>
      </c>
      <c r="BS10" s="1">
        <v>0</v>
      </c>
      <c r="BT10" s="1">
        <v>0</v>
      </c>
      <c r="BU10" s="1">
        <v>0</v>
      </c>
      <c r="BV10" s="1">
        <v>0</v>
      </c>
      <c r="BW10" s="1">
        <v>0</v>
      </c>
      <c r="BX10" s="1">
        <v>0</v>
      </c>
      <c r="BY10" s="1">
        <v>0</v>
      </c>
      <c r="BZ10" s="1">
        <v>0</v>
      </c>
      <c r="CA10" s="1">
        <v>0</v>
      </c>
      <c r="CB10" s="1">
        <v>0</v>
      </c>
      <c r="CC10" s="1">
        <v>0</v>
      </c>
      <c r="CD10" s="1">
        <v>0</v>
      </c>
      <c r="CE10" s="1">
        <v>0</v>
      </c>
      <c r="CF10" s="1">
        <v>0</v>
      </c>
      <c r="CG10" s="1">
        <v>0</v>
      </c>
      <c r="CH10" s="1">
        <v>0</v>
      </c>
      <c r="CI10" s="1">
        <v>0</v>
      </c>
      <c r="CJ10" s="1">
        <v>8.2149018319231087E-6</v>
      </c>
      <c r="CK10" s="1">
        <v>0</v>
      </c>
      <c r="CL10" s="1">
        <v>0</v>
      </c>
      <c r="CM10" s="1">
        <v>0</v>
      </c>
      <c r="CN10" s="1">
        <v>0</v>
      </c>
      <c r="CO10" s="1">
        <v>0</v>
      </c>
      <c r="CP10" s="1">
        <v>0</v>
      </c>
      <c r="CQ10" s="1">
        <v>0</v>
      </c>
      <c r="CR10" s="1">
        <v>0</v>
      </c>
      <c r="CS10" s="1">
        <v>0</v>
      </c>
      <c r="CT10" s="1">
        <v>0</v>
      </c>
      <c r="CU10" s="1">
        <v>0</v>
      </c>
      <c r="CV10" s="1">
        <v>-5.0037528146109585E-5</v>
      </c>
      <c r="CW10" s="1">
        <v>-2.6494803706623037E-5</v>
      </c>
      <c r="CX10" s="1">
        <v>0</v>
      </c>
      <c r="CY10" s="1">
        <v>4.5203869451225027E-5</v>
      </c>
      <c r="CZ10" s="1">
        <v>3.0008402352658743E-5</v>
      </c>
      <c r="DA10" s="1">
        <v>0</v>
      </c>
      <c r="DB10" s="1">
        <v>2.2075664339523716E-4</v>
      </c>
      <c r="DC10" s="3">
        <v>3.8844110947309766E-2</v>
      </c>
    </row>
    <row r="11" spans="1:107" customFormat="1" ht="12.75" customHeight="1">
      <c r="A11" s="253">
        <v>111</v>
      </c>
      <c r="B11" s="291" t="s">
        <v>224</v>
      </c>
      <c r="C11" s="1">
        <v>0</v>
      </c>
      <c r="D11" s="1">
        <v>1.3947149883951196E-2</v>
      </c>
      <c r="E11" s="1">
        <v>0</v>
      </c>
      <c r="F11" s="1">
        <v>1.7420259376095339E-2</v>
      </c>
      <c r="G11" s="1">
        <v>5.5837440804097804E-2</v>
      </c>
      <c r="H11" s="1">
        <v>0</v>
      </c>
      <c r="I11" s="1">
        <v>0</v>
      </c>
      <c r="J11" s="1">
        <v>0.13017131291713852</v>
      </c>
      <c r="K11" s="1">
        <v>4.112819709509264E-2</v>
      </c>
      <c r="L11" s="1">
        <v>0.26554753413934068</v>
      </c>
      <c r="M11" s="1">
        <v>0</v>
      </c>
      <c r="N11" s="1">
        <v>1.5384615384615385E-3</v>
      </c>
      <c r="O11" s="1">
        <v>1.6025641025641026E-4</v>
      </c>
      <c r="P11" s="1">
        <v>0</v>
      </c>
      <c r="Q11" s="1">
        <v>0</v>
      </c>
      <c r="R11" s="1">
        <v>3.1211467324291E-3</v>
      </c>
      <c r="S11" s="1">
        <v>0</v>
      </c>
      <c r="T11" s="1">
        <v>0</v>
      </c>
      <c r="U11" s="1">
        <v>1.2385434728758978E-4</v>
      </c>
      <c r="V11" s="1">
        <v>2.3671440407148776E-4</v>
      </c>
      <c r="W11" s="1">
        <v>0</v>
      </c>
      <c r="X11" s="1">
        <v>5.0395045910740983E-4</v>
      </c>
      <c r="Y11" s="1">
        <v>0</v>
      </c>
      <c r="Z11" s="1">
        <v>0</v>
      </c>
      <c r="AA11" s="1">
        <v>1.0163252240717029E-2</v>
      </c>
      <c r="AB11" s="1">
        <v>2.8440255149717627E-3</v>
      </c>
      <c r="AC11" s="1">
        <v>4.2303600247899099E-6</v>
      </c>
      <c r="AD11" s="1">
        <v>0</v>
      </c>
      <c r="AE11" s="1">
        <v>1.5291455134870635E-5</v>
      </c>
      <c r="AF11" s="1">
        <v>0</v>
      </c>
      <c r="AG11" s="1">
        <v>9.1816367265469059E-2</v>
      </c>
      <c r="AH11" s="1">
        <v>0</v>
      </c>
      <c r="AI11" s="1">
        <v>0</v>
      </c>
      <c r="AJ11" s="1">
        <v>8.5058123050751346E-4</v>
      </c>
      <c r="AK11" s="1">
        <v>1.7563013243461338E-3</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3.3632286995515697E-3</v>
      </c>
      <c r="BH11" s="1">
        <v>0</v>
      </c>
      <c r="BI11" s="1">
        <v>0</v>
      </c>
      <c r="BJ11" s="1">
        <v>0</v>
      </c>
      <c r="BK11" s="1">
        <v>0</v>
      </c>
      <c r="BL11" s="1">
        <v>0</v>
      </c>
      <c r="BM11" s="1">
        <v>0</v>
      </c>
      <c r="BN11" s="1">
        <v>0</v>
      </c>
      <c r="BO11" s="1">
        <v>0</v>
      </c>
      <c r="BP11" s="1">
        <v>0</v>
      </c>
      <c r="BQ11" s="1">
        <v>0</v>
      </c>
      <c r="BR11" s="1">
        <v>0</v>
      </c>
      <c r="BS11" s="1">
        <v>0</v>
      </c>
      <c r="BT11" s="1">
        <v>0</v>
      </c>
      <c r="BU11" s="1">
        <v>0</v>
      </c>
      <c r="BV11" s="1">
        <v>0</v>
      </c>
      <c r="BW11" s="1">
        <v>0</v>
      </c>
      <c r="BX11" s="1">
        <v>0</v>
      </c>
      <c r="BY11" s="1">
        <v>0</v>
      </c>
      <c r="BZ11" s="1">
        <v>0</v>
      </c>
      <c r="CA11" s="1">
        <v>0</v>
      </c>
      <c r="CB11" s="1">
        <v>0</v>
      </c>
      <c r="CC11" s="1">
        <v>7.6064908722109532E-4</v>
      </c>
      <c r="CD11" s="1">
        <v>0</v>
      </c>
      <c r="CE11" s="1">
        <v>0</v>
      </c>
      <c r="CF11" s="1">
        <v>0</v>
      </c>
      <c r="CG11" s="1">
        <v>0</v>
      </c>
      <c r="CH11" s="1">
        <v>0</v>
      </c>
      <c r="CI11" s="1">
        <v>0</v>
      </c>
      <c r="CJ11" s="1">
        <v>3.0121306717051399E-4</v>
      </c>
      <c r="CK11" s="1">
        <v>6.29208658637788E-3</v>
      </c>
      <c r="CL11" s="1">
        <v>0</v>
      </c>
      <c r="CM11" s="1">
        <v>4.6945114234465558E-3</v>
      </c>
      <c r="CN11" s="1">
        <v>0</v>
      </c>
      <c r="CO11" s="1">
        <v>8.942594554786543E-3</v>
      </c>
      <c r="CP11" s="1">
        <v>2.161601159534397E-2</v>
      </c>
      <c r="CQ11" s="1">
        <v>1.4128591922792678E-3</v>
      </c>
      <c r="CR11" s="1">
        <v>0</v>
      </c>
      <c r="CS11" s="1">
        <v>0</v>
      </c>
      <c r="CT11" s="1">
        <v>0</v>
      </c>
      <c r="CU11" s="1">
        <v>0</v>
      </c>
      <c r="CV11" s="1">
        <v>4.8711533650237678E-2</v>
      </c>
      <c r="CW11" s="1">
        <v>0.16931504308717452</v>
      </c>
      <c r="CX11" s="1">
        <v>0</v>
      </c>
      <c r="CY11" s="1">
        <v>3.013591296748335E-5</v>
      </c>
      <c r="CZ11" s="1">
        <v>9.2425879246188936E-3</v>
      </c>
      <c r="DA11" s="1">
        <v>0</v>
      </c>
      <c r="DB11" s="1">
        <v>0</v>
      </c>
      <c r="DC11" s="3">
        <v>6.7428660034652933E-3</v>
      </c>
    </row>
    <row r="12" spans="1:107" customFormat="1" ht="12.75" customHeight="1">
      <c r="A12" s="253">
        <v>112</v>
      </c>
      <c r="B12" s="291" t="s">
        <v>225</v>
      </c>
      <c r="C12" s="1">
        <v>0</v>
      </c>
      <c r="D12" s="1">
        <v>2.3422694461597428E-4</v>
      </c>
      <c r="E12" s="1">
        <v>0</v>
      </c>
      <c r="F12" s="1">
        <v>0</v>
      </c>
      <c r="G12" s="1">
        <v>7.1035082632647144E-3</v>
      </c>
      <c r="H12" s="1">
        <v>0</v>
      </c>
      <c r="I12" s="1">
        <v>0</v>
      </c>
      <c r="J12" s="1">
        <v>2.2046599041033177E-3</v>
      </c>
      <c r="K12" s="1">
        <v>2.5446222663150841E-2</v>
      </c>
      <c r="L12" s="1">
        <v>0</v>
      </c>
      <c r="M12" s="1">
        <v>0</v>
      </c>
      <c r="N12" s="1">
        <v>0</v>
      </c>
      <c r="O12" s="1">
        <v>0</v>
      </c>
      <c r="P12" s="1">
        <v>0</v>
      </c>
      <c r="Q12" s="1">
        <v>0</v>
      </c>
      <c r="R12" s="1">
        <v>0</v>
      </c>
      <c r="S12" s="1">
        <v>0</v>
      </c>
      <c r="T12" s="1">
        <v>0</v>
      </c>
      <c r="U12" s="1">
        <v>0</v>
      </c>
      <c r="V12" s="1">
        <v>0</v>
      </c>
      <c r="W12" s="1">
        <v>0</v>
      </c>
      <c r="X12" s="1">
        <v>8.5415332052103347E-6</v>
      </c>
      <c r="Y12" s="1">
        <v>0</v>
      </c>
      <c r="Z12" s="1">
        <v>0</v>
      </c>
      <c r="AA12" s="1">
        <v>5.3350405463081522E-5</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0</v>
      </c>
      <c r="BE12" s="1">
        <v>0</v>
      </c>
      <c r="BF12" s="1">
        <v>0</v>
      </c>
      <c r="BG12" s="1">
        <v>0</v>
      </c>
      <c r="BH12" s="1">
        <v>0</v>
      </c>
      <c r="BI12" s="1">
        <v>0</v>
      </c>
      <c r="BJ12" s="1">
        <v>0</v>
      </c>
      <c r="BK12" s="1">
        <v>0</v>
      </c>
      <c r="BL12" s="1">
        <v>0</v>
      </c>
      <c r="BM12" s="1">
        <v>0</v>
      </c>
      <c r="BN12" s="1">
        <v>0</v>
      </c>
      <c r="BO12" s="1">
        <v>0</v>
      </c>
      <c r="BP12" s="1">
        <v>0</v>
      </c>
      <c r="BQ12" s="1">
        <v>9.5256074306665676E-5</v>
      </c>
      <c r="BR12" s="1">
        <v>0</v>
      </c>
      <c r="BS12" s="1">
        <v>0</v>
      </c>
      <c r="BT12" s="1">
        <v>0</v>
      </c>
      <c r="BU12" s="1">
        <v>0</v>
      </c>
      <c r="BV12" s="1">
        <v>0</v>
      </c>
      <c r="BW12" s="1">
        <v>0</v>
      </c>
      <c r="BX12" s="1">
        <v>0</v>
      </c>
      <c r="BY12" s="1">
        <v>0</v>
      </c>
      <c r="BZ12" s="1">
        <v>0</v>
      </c>
      <c r="CA12" s="1">
        <v>0</v>
      </c>
      <c r="CB12" s="1">
        <v>0</v>
      </c>
      <c r="CC12" s="1">
        <v>7.9687047232686174E-4</v>
      </c>
      <c r="CD12" s="1">
        <v>0</v>
      </c>
      <c r="CE12" s="1">
        <v>0</v>
      </c>
      <c r="CF12" s="1">
        <v>0</v>
      </c>
      <c r="CG12" s="1">
        <v>0</v>
      </c>
      <c r="CH12" s="1">
        <v>0</v>
      </c>
      <c r="CI12" s="1">
        <v>0</v>
      </c>
      <c r="CJ12" s="1">
        <v>2.7383006106410362E-5</v>
      </c>
      <c r="CK12" s="1">
        <v>9.4959311999141241E-5</v>
      </c>
      <c r="CL12" s="1">
        <v>0</v>
      </c>
      <c r="CM12" s="1">
        <v>5.5862857700034738E-4</v>
      </c>
      <c r="CN12" s="1">
        <v>0</v>
      </c>
      <c r="CO12" s="1">
        <v>9.8443687956053529E-4</v>
      </c>
      <c r="CP12" s="1">
        <v>2.4246436847426387E-3</v>
      </c>
      <c r="CQ12" s="1">
        <v>0</v>
      </c>
      <c r="CR12" s="1">
        <v>0</v>
      </c>
      <c r="CS12" s="1">
        <v>0</v>
      </c>
      <c r="CT12" s="1">
        <v>0</v>
      </c>
      <c r="CU12" s="1">
        <v>1.1244483175442049E-5</v>
      </c>
      <c r="CV12" s="1">
        <v>2.3567675756817612E-2</v>
      </c>
      <c r="CW12" s="1">
        <v>7.3933749743331584E-2</v>
      </c>
      <c r="CX12" s="1">
        <v>0</v>
      </c>
      <c r="CY12" s="1">
        <v>0</v>
      </c>
      <c r="CZ12" s="1">
        <v>2.370663785860041E-3</v>
      </c>
      <c r="DA12" s="1">
        <v>0</v>
      </c>
      <c r="DB12" s="1">
        <v>3.035403846684511E-3</v>
      </c>
      <c r="DC12" s="3">
        <v>1.6682745451862143E-3</v>
      </c>
    </row>
    <row r="13" spans="1:107" customFormat="1" ht="12.75" customHeight="1">
      <c r="A13" s="254">
        <v>113</v>
      </c>
      <c r="B13" s="264" t="s">
        <v>329</v>
      </c>
      <c r="C13" s="26">
        <v>7.2508854216521493E-3</v>
      </c>
      <c r="D13" s="26">
        <v>0.33583885186210422</v>
      </c>
      <c r="E13" s="26">
        <v>1.9613443777968198E-2</v>
      </c>
      <c r="F13" s="26">
        <v>9.6740273396424808E-3</v>
      </c>
      <c r="G13" s="26">
        <v>8.3502464482458683E-2</v>
      </c>
      <c r="H13" s="26">
        <v>0</v>
      </c>
      <c r="I13" s="26">
        <v>0</v>
      </c>
      <c r="J13" s="26">
        <v>0</v>
      </c>
      <c r="K13" s="26">
        <v>0</v>
      </c>
      <c r="L13" s="26">
        <v>4.5838044707314951E-2</v>
      </c>
      <c r="M13" s="26">
        <v>0</v>
      </c>
      <c r="N13" s="26">
        <v>0</v>
      </c>
      <c r="O13" s="26">
        <v>0</v>
      </c>
      <c r="P13" s="26">
        <v>0</v>
      </c>
      <c r="Q13" s="26">
        <v>0</v>
      </c>
      <c r="R13" s="26">
        <v>0</v>
      </c>
      <c r="S13" s="26">
        <v>0</v>
      </c>
      <c r="T13" s="26">
        <v>0</v>
      </c>
      <c r="U13" s="26">
        <v>3.7156304186276937E-4</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6">
        <v>0</v>
      </c>
      <c r="AN13" s="26">
        <v>0</v>
      </c>
      <c r="AO13" s="26">
        <v>0</v>
      </c>
      <c r="AP13" s="26">
        <v>0</v>
      </c>
      <c r="AQ13" s="26">
        <v>0</v>
      </c>
      <c r="AR13" s="26">
        <v>0</v>
      </c>
      <c r="AS13" s="26">
        <v>0</v>
      </c>
      <c r="AT13" s="26">
        <v>0</v>
      </c>
      <c r="AU13" s="26">
        <v>0</v>
      </c>
      <c r="AV13" s="26">
        <v>0</v>
      </c>
      <c r="AW13" s="26">
        <v>0</v>
      </c>
      <c r="AX13" s="26">
        <v>0</v>
      </c>
      <c r="AY13" s="26">
        <v>0</v>
      </c>
      <c r="AZ13" s="26">
        <v>0</v>
      </c>
      <c r="BA13" s="26">
        <v>0</v>
      </c>
      <c r="BB13" s="26">
        <v>0</v>
      </c>
      <c r="BC13" s="26">
        <v>0</v>
      </c>
      <c r="BD13" s="26">
        <v>0</v>
      </c>
      <c r="BE13" s="26">
        <v>0</v>
      </c>
      <c r="BF13" s="26">
        <v>0</v>
      </c>
      <c r="BG13" s="26">
        <v>0</v>
      </c>
      <c r="BH13" s="26">
        <v>0</v>
      </c>
      <c r="BI13" s="26">
        <v>0</v>
      </c>
      <c r="BJ13" s="26">
        <v>0</v>
      </c>
      <c r="BK13" s="26">
        <v>1.0449229804686479E-4</v>
      </c>
      <c r="BL13" s="26">
        <v>0</v>
      </c>
      <c r="BM13" s="26">
        <v>0</v>
      </c>
      <c r="BN13" s="26">
        <v>0</v>
      </c>
      <c r="BO13" s="26">
        <v>0</v>
      </c>
      <c r="BP13" s="26">
        <v>0</v>
      </c>
      <c r="BQ13" s="26">
        <v>4.6762072841454057E-5</v>
      </c>
      <c r="BR13" s="26">
        <v>0</v>
      </c>
      <c r="BS13" s="26">
        <v>0</v>
      </c>
      <c r="BT13" s="26">
        <v>0</v>
      </c>
      <c r="BU13" s="26">
        <v>0</v>
      </c>
      <c r="BV13" s="26">
        <v>0</v>
      </c>
      <c r="BW13" s="26">
        <v>0</v>
      </c>
      <c r="BX13" s="26">
        <v>0</v>
      </c>
      <c r="BY13" s="26">
        <v>0</v>
      </c>
      <c r="BZ13" s="26">
        <v>0</v>
      </c>
      <c r="CA13" s="26">
        <v>0</v>
      </c>
      <c r="CB13" s="26">
        <v>0</v>
      </c>
      <c r="CC13" s="26">
        <v>0</v>
      </c>
      <c r="CD13" s="26">
        <v>0</v>
      </c>
      <c r="CE13" s="26">
        <v>0</v>
      </c>
      <c r="CF13" s="26">
        <v>0</v>
      </c>
      <c r="CG13" s="26">
        <v>0</v>
      </c>
      <c r="CH13" s="26">
        <v>0</v>
      </c>
      <c r="CI13" s="26">
        <v>0</v>
      </c>
      <c r="CJ13" s="26">
        <v>0</v>
      </c>
      <c r="CK13" s="26">
        <v>3.5919391930109944E-4</v>
      </c>
      <c r="CL13" s="26">
        <v>3.000437563811389E-3</v>
      </c>
      <c r="CM13" s="26">
        <v>4.6721662803665416E-5</v>
      </c>
      <c r="CN13" s="26">
        <v>0</v>
      </c>
      <c r="CO13" s="26">
        <v>3.0059141360627032E-5</v>
      </c>
      <c r="CP13" s="26">
        <v>2.6841074000841021E-5</v>
      </c>
      <c r="CQ13" s="26">
        <v>0</v>
      </c>
      <c r="CR13" s="26">
        <v>0</v>
      </c>
      <c r="CS13" s="26">
        <v>0</v>
      </c>
      <c r="CT13" s="26">
        <v>0</v>
      </c>
      <c r="CU13" s="26">
        <v>0</v>
      </c>
      <c r="CV13" s="26">
        <v>0</v>
      </c>
      <c r="CW13" s="26">
        <v>0</v>
      </c>
      <c r="CX13" s="26">
        <v>0</v>
      </c>
      <c r="CY13" s="26">
        <v>5.7258234638218365E-4</v>
      </c>
      <c r="CZ13" s="26">
        <v>0</v>
      </c>
      <c r="DA13" s="26">
        <v>0</v>
      </c>
      <c r="DB13" s="26">
        <v>0</v>
      </c>
      <c r="DC13" s="6">
        <v>2.0053752462818341E-3</v>
      </c>
    </row>
    <row r="14" spans="1:107" customFormat="1" ht="12.75" customHeight="1">
      <c r="A14" s="253">
        <v>114</v>
      </c>
      <c r="B14" s="291" t="s">
        <v>227</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0</v>
      </c>
      <c r="DB14" s="1">
        <v>0</v>
      </c>
      <c r="DC14" s="3">
        <v>0</v>
      </c>
    </row>
    <row r="15" spans="1:107" customFormat="1" ht="12.75" customHeight="1">
      <c r="A15" s="253">
        <v>151</v>
      </c>
      <c r="B15" s="291" t="s">
        <v>228</v>
      </c>
      <c r="C15" s="1">
        <v>1.794773619220829E-4</v>
      </c>
      <c r="D15" s="1">
        <v>2.1293358601452207E-5</v>
      </c>
      <c r="E15" s="1">
        <v>9.5210892126059216E-5</v>
      </c>
      <c r="F15" s="1">
        <v>1.8226428321065544E-3</v>
      </c>
      <c r="G15" s="1">
        <v>1.0317000096646371E-2</v>
      </c>
      <c r="H15" s="1">
        <v>0</v>
      </c>
      <c r="I15" s="1">
        <v>0</v>
      </c>
      <c r="J15" s="1">
        <v>0</v>
      </c>
      <c r="K15" s="1">
        <v>0</v>
      </c>
      <c r="L15" s="1">
        <v>0</v>
      </c>
      <c r="M15" s="1">
        <v>0</v>
      </c>
      <c r="N15" s="1">
        <v>0.28984615384615386</v>
      </c>
      <c r="O15" s="1">
        <v>0.21562500000000001</v>
      </c>
      <c r="P15" s="1">
        <v>3.8132361664265738E-4</v>
      </c>
      <c r="Q15" s="1">
        <v>1.0336328218176035E-2</v>
      </c>
      <c r="R15" s="1">
        <v>3.8147348951911219E-3</v>
      </c>
      <c r="S15" s="1">
        <v>0</v>
      </c>
      <c r="T15" s="1">
        <v>4.7247814788566029E-4</v>
      </c>
      <c r="U15" s="1">
        <v>9.9083477830071826E-4</v>
      </c>
      <c r="V15" s="1">
        <v>0</v>
      </c>
      <c r="W15" s="1">
        <v>0</v>
      </c>
      <c r="X15" s="1">
        <v>0</v>
      </c>
      <c r="Y15" s="1">
        <v>0</v>
      </c>
      <c r="Z15" s="1">
        <v>1.1673151750972763E-2</v>
      </c>
      <c r="AA15" s="1">
        <v>0</v>
      </c>
      <c r="AB15" s="1">
        <v>2.708595728544536E-5</v>
      </c>
      <c r="AC15" s="1">
        <v>0</v>
      </c>
      <c r="AD15" s="1">
        <v>0</v>
      </c>
      <c r="AE15" s="1">
        <v>6.5753257079943729E-4</v>
      </c>
      <c r="AF15" s="1">
        <v>1.6288088642659279E-2</v>
      </c>
      <c r="AG15" s="1">
        <v>3.4930139720558882E-2</v>
      </c>
      <c r="AH15" s="1">
        <v>0</v>
      </c>
      <c r="AI15" s="1">
        <v>0</v>
      </c>
      <c r="AJ15" s="1">
        <v>0</v>
      </c>
      <c r="AK15" s="1">
        <v>1.2816252907390706E-3</v>
      </c>
      <c r="AL15" s="1">
        <v>0</v>
      </c>
      <c r="AM15" s="1">
        <v>0</v>
      </c>
      <c r="AN15" s="1">
        <v>0</v>
      </c>
      <c r="AO15" s="1">
        <v>0</v>
      </c>
      <c r="AP15" s="1">
        <v>1.8154872174879586E-3</v>
      </c>
      <c r="AQ15" s="1">
        <v>8.4824836712189334E-5</v>
      </c>
      <c r="AR15" s="1">
        <v>2.8624588521540003E-4</v>
      </c>
      <c r="AS15" s="1">
        <v>1.3962580284836637E-4</v>
      </c>
      <c r="AT15" s="1">
        <v>1.049164328412834E-3</v>
      </c>
      <c r="AU15" s="1">
        <v>3.9463922082432244E-5</v>
      </c>
      <c r="AV15" s="1">
        <v>2.3108266317656864E-3</v>
      </c>
      <c r="AW15" s="1">
        <v>1.1362345188046812E-4</v>
      </c>
      <c r="AX15" s="1">
        <v>0</v>
      </c>
      <c r="AY15" s="1">
        <v>2.5412960609911056E-3</v>
      </c>
      <c r="AZ15" s="1">
        <v>0</v>
      </c>
      <c r="BA15" s="1">
        <v>0</v>
      </c>
      <c r="BB15" s="1">
        <v>6.2930665214149353E-4</v>
      </c>
      <c r="BC15" s="1">
        <v>0</v>
      </c>
      <c r="BD15" s="1">
        <v>5.7275231975335459E-4</v>
      </c>
      <c r="BE15" s="1">
        <v>3.5808854802639703E-3</v>
      </c>
      <c r="BF15" s="1">
        <v>0</v>
      </c>
      <c r="BG15" s="1">
        <v>5.1249199231262008E-3</v>
      </c>
      <c r="BH15" s="1">
        <v>3.2796562920205962E-5</v>
      </c>
      <c r="BI15" s="1">
        <v>4.3340466451770185E-4</v>
      </c>
      <c r="BJ15" s="1">
        <v>2.7905053915320221E-3</v>
      </c>
      <c r="BK15" s="1">
        <v>8.7076915039054E-5</v>
      </c>
      <c r="BL15" s="1">
        <v>2.585215154531236E-5</v>
      </c>
      <c r="BM15" s="1">
        <v>0</v>
      </c>
      <c r="BN15" s="1">
        <v>0</v>
      </c>
      <c r="BO15" s="1">
        <v>1.0833942742612605E-4</v>
      </c>
      <c r="BP15" s="1">
        <v>2.25407988459111E-5</v>
      </c>
      <c r="BQ15" s="1">
        <v>2.9442786603878479E-4</v>
      </c>
      <c r="BR15" s="1">
        <v>4.2479259501548367E-6</v>
      </c>
      <c r="BS15" s="1">
        <v>0</v>
      </c>
      <c r="BT15" s="1">
        <v>0</v>
      </c>
      <c r="BU15" s="1">
        <v>0</v>
      </c>
      <c r="BV15" s="1">
        <v>4.3387712599791739E-4</v>
      </c>
      <c r="BW15" s="1">
        <v>6.0992345460644691E-5</v>
      </c>
      <c r="BX15" s="1">
        <v>1.2236157846436218E-5</v>
      </c>
      <c r="BY15" s="1">
        <v>2.59718956749959E-3</v>
      </c>
      <c r="BZ15" s="1">
        <v>6.5380843412880024E-5</v>
      </c>
      <c r="CA15" s="1">
        <v>3.8387715930902113E-4</v>
      </c>
      <c r="CB15" s="1">
        <v>2.871088142405972E-4</v>
      </c>
      <c r="CC15" s="1">
        <v>3.9843523616343087E-4</v>
      </c>
      <c r="CD15" s="1">
        <v>0</v>
      </c>
      <c r="CE15" s="1">
        <v>7.1005076862995703E-6</v>
      </c>
      <c r="CF15" s="1">
        <v>0</v>
      </c>
      <c r="CG15" s="1">
        <v>4.0109475273688184E-4</v>
      </c>
      <c r="CH15" s="1">
        <v>0</v>
      </c>
      <c r="CI15" s="1">
        <v>8.7126987584404275E-5</v>
      </c>
      <c r="CJ15" s="1">
        <v>7.3934116487307973E-5</v>
      </c>
      <c r="CK15" s="1">
        <v>0</v>
      </c>
      <c r="CL15" s="1">
        <v>0</v>
      </c>
      <c r="CM15" s="1">
        <v>6.0941299309128804E-5</v>
      </c>
      <c r="CN15" s="1">
        <v>2.2696601643970066E-3</v>
      </c>
      <c r="CO15" s="1">
        <v>6.7633068061410831E-5</v>
      </c>
      <c r="CP15" s="1">
        <v>7.1576197335576055E-5</v>
      </c>
      <c r="CQ15" s="1">
        <v>1.3041777159500934E-4</v>
      </c>
      <c r="CR15" s="1">
        <v>1.5280589830767466E-4</v>
      </c>
      <c r="CS15" s="1">
        <v>0</v>
      </c>
      <c r="CT15" s="1">
        <v>2.0203652820429932E-5</v>
      </c>
      <c r="CU15" s="1">
        <v>3.8793466955275069E-4</v>
      </c>
      <c r="CV15" s="1">
        <v>6.1295971978984236E-4</v>
      </c>
      <c r="CW15" s="1">
        <v>0</v>
      </c>
      <c r="CX15" s="1">
        <v>2.2119000221190003E-4</v>
      </c>
      <c r="CY15" s="1">
        <v>2.4560769068498931E-3</v>
      </c>
      <c r="CZ15" s="1">
        <v>4.201176329372224E-4</v>
      </c>
      <c r="DA15" s="1">
        <v>1.6679904686258934E-2</v>
      </c>
      <c r="DB15" s="1">
        <v>1.3797290212202323E-4</v>
      </c>
      <c r="DC15" s="3">
        <v>8.3797118958113656E-4</v>
      </c>
    </row>
    <row r="16" spans="1:107" customFormat="1" ht="12.75" customHeight="1">
      <c r="A16" s="253">
        <v>152</v>
      </c>
      <c r="B16" s="291" t="s">
        <v>229</v>
      </c>
      <c r="C16" s="1">
        <v>5.6355891643534032E-3</v>
      </c>
      <c r="D16" s="1">
        <v>6.6009411664501847E-4</v>
      </c>
      <c r="E16" s="1">
        <v>5.0461772826811387E-3</v>
      </c>
      <c r="F16" s="1">
        <v>1.0515247108307045E-4</v>
      </c>
      <c r="G16" s="1">
        <v>4.8806417319029669E-3</v>
      </c>
      <c r="H16" s="1">
        <v>0</v>
      </c>
      <c r="I16" s="1">
        <v>3.2957155697593129E-3</v>
      </c>
      <c r="J16" s="1">
        <v>8.4331253162421994E-4</v>
      </c>
      <c r="K16" s="1">
        <v>1.6534823207929754E-4</v>
      </c>
      <c r="L16" s="1">
        <v>0</v>
      </c>
      <c r="M16" s="1">
        <v>0</v>
      </c>
      <c r="N16" s="1">
        <v>1.2307692307692308E-3</v>
      </c>
      <c r="O16" s="1">
        <v>1.0817307692307692E-2</v>
      </c>
      <c r="P16" s="1">
        <v>1.1863401406660454E-3</v>
      </c>
      <c r="Q16" s="1">
        <v>2.0672656436352072E-3</v>
      </c>
      <c r="R16" s="1">
        <v>2.119297163995068E-3</v>
      </c>
      <c r="S16" s="1">
        <v>9.501187648456057E-4</v>
      </c>
      <c r="T16" s="1">
        <v>3.1498543192377354E-4</v>
      </c>
      <c r="U16" s="1">
        <v>4.7064651969284119E-3</v>
      </c>
      <c r="V16" s="1">
        <v>5.5233360950013809E-4</v>
      </c>
      <c r="W16" s="1">
        <v>4.3056741609317477E-5</v>
      </c>
      <c r="X16" s="1">
        <v>3.9291052743967544E-4</v>
      </c>
      <c r="Y16" s="1">
        <v>2.8846847279982691E-4</v>
      </c>
      <c r="Z16" s="1">
        <v>0</v>
      </c>
      <c r="AA16" s="1">
        <v>1.0136577037985488E-3</v>
      </c>
      <c r="AB16" s="1">
        <v>4.7400425249529381E-4</v>
      </c>
      <c r="AC16" s="1">
        <v>1.0575900061974775E-5</v>
      </c>
      <c r="AD16" s="1">
        <v>1.8106320312877216E-4</v>
      </c>
      <c r="AE16" s="1">
        <v>3.6699492323689524E-4</v>
      </c>
      <c r="AF16" s="1">
        <v>2.3822714681440444E-3</v>
      </c>
      <c r="AG16" s="1">
        <v>9.9800399201596798E-4</v>
      </c>
      <c r="AH16" s="1">
        <v>0</v>
      </c>
      <c r="AI16" s="1">
        <v>5.7352404456108036E-4</v>
      </c>
      <c r="AJ16" s="1">
        <v>4.6781967677913244E-3</v>
      </c>
      <c r="AK16" s="1">
        <v>1.8987041344282528E-3</v>
      </c>
      <c r="AL16" s="1">
        <v>1.9923870601679236E-4</v>
      </c>
      <c r="AM16" s="1">
        <v>1.15233924867481E-3</v>
      </c>
      <c r="AN16" s="1">
        <v>4.7449584816132857E-4</v>
      </c>
      <c r="AO16" s="1">
        <v>6.8423562586825357E-5</v>
      </c>
      <c r="AP16" s="1">
        <v>6.2986291218969988E-4</v>
      </c>
      <c r="AQ16" s="1">
        <v>1.0603104589023667E-3</v>
      </c>
      <c r="AR16" s="1">
        <v>8.5873765564620013E-4</v>
      </c>
      <c r="AS16" s="1">
        <v>1.1588941636414408E-3</v>
      </c>
      <c r="AT16" s="1">
        <v>5.123825789923143E-4</v>
      </c>
      <c r="AU16" s="1">
        <v>8.1295679489810414E-4</v>
      </c>
      <c r="AV16" s="1">
        <v>3.425340361245597E-3</v>
      </c>
      <c r="AW16" s="1">
        <v>2.9542097488921715E-3</v>
      </c>
      <c r="AX16" s="1">
        <v>2.1308454273208936E-3</v>
      </c>
      <c r="AY16" s="1">
        <v>5.0825921219822112E-3</v>
      </c>
      <c r="AZ16" s="1">
        <v>1.1808367071524967E-3</v>
      </c>
      <c r="BA16" s="1">
        <v>8.8979280538960216E-4</v>
      </c>
      <c r="BB16" s="1">
        <v>3.490272188347779E-4</v>
      </c>
      <c r="BC16" s="1">
        <v>1.3532532207426655E-3</v>
      </c>
      <c r="BD16" s="1">
        <v>1.154021402625718E-3</v>
      </c>
      <c r="BE16" s="1">
        <v>1.2279281627725108E-3</v>
      </c>
      <c r="BF16" s="1">
        <v>0</v>
      </c>
      <c r="BG16" s="1">
        <v>6.566303651505445E-3</v>
      </c>
      <c r="BH16" s="1">
        <v>1.5414384572496802E-3</v>
      </c>
      <c r="BI16" s="1">
        <v>3.3679154138563081E-3</v>
      </c>
      <c r="BJ16" s="1">
        <v>1.7397595342267544E-3</v>
      </c>
      <c r="BK16" s="1">
        <v>1.2364921935545667E-3</v>
      </c>
      <c r="BL16" s="1">
        <v>1.5382030169460853E-3</v>
      </c>
      <c r="BM16" s="1">
        <v>9.2519361914852348E-5</v>
      </c>
      <c r="BN16" s="1">
        <v>2.9779630732578919E-4</v>
      </c>
      <c r="BO16" s="1">
        <v>8.9380027626553989E-4</v>
      </c>
      <c r="BP16" s="1">
        <v>1.8934271030565323E-3</v>
      </c>
      <c r="BQ16" s="1">
        <v>3.9574569052860196E-3</v>
      </c>
      <c r="BR16" s="1">
        <v>1.3848238597504768E-3</v>
      </c>
      <c r="BS16" s="1">
        <v>1.1670483887438182E-4</v>
      </c>
      <c r="BT16" s="1">
        <v>1.6575089298293596E-5</v>
      </c>
      <c r="BU16" s="1">
        <v>0</v>
      </c>
      <c r="BV16" s="1">
        <v>1.1280805275945853E-3</v>
      </c>
      <c r="BW16" s="1">
        <v>1.1588545637522491E-3</v>
      </c>
      <c r="BX16" s="1">
        <v>5.7509941878250231E-4</v>
      </c>
      <c r="BY16" s="1">
        <v>2.9307233856416424E-3</v>
      </c>
      <c r="BZ16" s="1">
        <v>1.6999019287348806E-3</v>
      </c>
      <c r="CA16" s="1">
        <v>3.8387715930902113E-4</v>
      </c>
      <c r="CB16" s="1">
        <v>9.3788879318595084E-4</v>
      </c>
      <c r="CC16" s="1">
        <v>1.8472906403940886E-3</v>
      </c>
      <c r="CD16" s="1">
        <v>1.6609173374217453E-3</v>
      </c>
      <c r="CE16" s="1">
        <v>3.621258920012781E-4</v>
      </c>
      <c r="CF16" s="1">
        <v>6.359553241384793E-4</v>
      </c>
      <c r="CG16" s="1">
        <v>9.9093997734994331E-4</v>
      </c>
      <c r="CH16" s="1">
        <v>0</v>
      </c>
      <c r="CI16" s="1">
        <v>1.1762143323894576E-3</v>
      </c>
      <c r="CJ16" s="1">
        <v>3.2284564199457815E-3</v>
      </c>
      <c r="CK16" s="1">
        <v>9.0830646260048144E-5</v>
      </c>
      <c r="CL16" s="1">
        <v>1.1668368303710958E-3</v>
      </c>
      <c r="CM16" s="1">
        <v>2.2832673474486925E-3</v>
      </c>
      <c r="CN16" s="1">
        <v>3.803214329530119E-3</v>
      </c>
      <c r="CO16" s="1">
        <v>5.7488107852199204E-3</v>
      </c>
      <c r="CP16" s="1">
        <v>2.8719949180899891E-3</v>
      </c>
      <c r="CQ16" s="1">
        <v>2.5692301004216843E-2</v>
      </c>
      <c r="CR16" s="1">
        <v>3.2471253390380867E-3</v>
      </c>
      <c r="CS16" s="1">
        <v>3.6979969183359012E-4</v>
      </c>
      <c r="CT16" s="1">
        <v>8.6875707127848719E-4</v>
      </c>
      <c r="CU16" s="1">
        <v>1.86658420712338E-3</v>
      </c>
      <c r="CV16" s="1">
        <v>9.3445083812859642E-3</v>
      </c>
      <c r="CW16" s="1">
        <v>6.822411954455432E-4</v>
      </c>
      <c r="CX16" s="1">
        <v>5.8984000589840007E-3</v>
      </c>
      <c r="CY16" s="1">
        <v>3.902600729289094E-3</v>
      </c>
      <c r="CZ16" s="1">
        <v>6.5118233105269478E-3</v>
      </c>
      <c r="DA16" s="1">
        <v>2.8241108463507194E-3</v>
      </c>
      <c r="DB16" s="1">
        <v>3.5872954551726039E-4</v>
      </c>
      <c r="DC16" s="3">
        <v>1.4963636007353169E-3</v>
      </c>
    </row>
    <row r="17" spans="1:107" customFormat="1" ht="12.75" customHeight="1">
      <c r="A17" s="253">
        <v>161</v>
      </c>
      <c r="B17" s="291" t="s">
        <v>330</v>
      </c>
      <c r="C17" s="1">
        <v>7.1790944768833156E-5</v>
      </c>
      <c r="D17" s="1">
        <v>3.6198709622468754E-3</v>
      </c>
      <c r="E17" s="1">
        <v>9.5210892126059216E-5</v>
      </c>
      <c r="F17" s="1">
        <v>4.3463021381002455E-3</v>
      </c>
      <c r="G17" s="1">
        <v>1.5705035275925389E-3</v>
      </c>
      <c r="H17" s="1">
        <v>0</v>
      </c>
      <c r="I17" s="1">
        <v>3.3290056260195077E-4</v>
      </c>
      <c r="J17" s="1">
        <v>3.6744331735055297E-4</v>
      </c>
      <c r="K17" s="1">
        <v>4.960446962378926E-4</v>
      </c>
      <c r="L17" s="1">
        <v>3.392189266765243E-3</v>
      </c>
      <c r="M17" s="1">
        <v>0</v>
      </c>
      <c r="N17" s="1">
        <v>0</v>
      </c>
      <c r="O17" s="1">
        <v>1.6025641025641026E-4</v>
      </c>
      <c r="P17" s="1">
        <v>4.3979323786119823E-2</v>
      </c>
      <c r="Q17" s="1">
        <v>0.14590124831040788</v>
      </c>
      <c r="R17" s="1">
        <v>0</v>
      </c>
      <c r="S17" s="1">
        <v>2.3752969121140142E-4</v>
      </c>
      <c r="T17" s="1">
        <v>0</v>
      </c>
      <c r="U17" s="1">
        <v>2.4770869457517957E-4</v>
      </c>
      <c r="V17" s="1">
        <v>0</v>
      </c>
      <c r="W17" s="1">
        <v>0</v>
      </c>
      <c r="X17" s="1">
        <v>7.2603032244287856E-5</v>
      </c>
      <c r="Y17" s="1">
        <v>1.2019519699992789E-5</v>
      </c>
      <c r="Z17" s="1">
        <v>0</v>
      </c>
      <c r="AA17" s="1">
        <v>0</v>
      </c>
      <c r="AB17" s="1">
        <v>1.2188680778450413E-4</v>
      </c>
      <c r="AC17" s="1">
        <v>0</v>
      </c>
      <c r="AD17" s="1">
        <v>0</v>
      </c>
      <c r="AE17" s="1">
        <v>1.6820600648357698E-4</v>
      </c>
      <c r="AF17" s="1">
        <v>5.5401662049861494E-5</v>
      </c>
      <c r="AG17" s="1">
        <v>0</v>
      </c>
      <c r="AH17" s="1">
        <v>1.5384615384615385E-2</v>
      </c>
      <c r="AI17" s="1">
        <v>3.475903300370184E-5</v>
      </c>
      <c r="AJ17" s="1">
        <v>2.3745392685001417E-2</v>
      </c>
      <c r="AK17" s="1">
        <v>3.2752646318887357E-3</v>
      </c>
      <c r="AL17" s="1">
        <v>5.0531555873824152E-6</v>
      </c>
      <c r="AM17" s="1">
        <v>0</v>
      </c>
      <c r="AN17" s="1">
        <v>0</v>
      </c>
      <c r="AO17" s="1">
        <v>0</v>
      </c>
      <c r="AP17" s="1">
        <v>5.7428677287884398E-3</v>
      </c>
      <c r="AQ17" s="1">
        <v>7.2101111205360926E-4</v>
      </c>
      <c r="AR17" s="1">
        <v>6.440532417346501E-4</v>
      </c>
      <c r="AS17" s="1">
        <v>1.3962580284836637E-4</v>
      </c>
      <c r="AT17" s="1">
        <v>1.4639502256923265E-4</v>
      </c>
      <c r="AU17" s="1">
        <v>4.4988871173972755E-4</v>
      </c>
      <c r="AV17" s="1">
        <v>4.6012034703299065E-5</v>
      </c>
      <c r="AW17" s="1">
        <v>2.2724690376093625E-4</v>
      </c>
      <c r="AX17" s="1">
        <v>1.7277125086385625E-4</v>
      </c>
      <c r="AY17" s="1">
        <v>6.3532401524777639E-4</v>
      </c>
      <c r="AZ17" s="1">
        <v>1.6869095816464237E-4</v>
      </c>
      <c r="BA17" s="1">
        <v>1.0169060633024025E-3</v>
      </c>
      <c r="BB17" s="1">
        <v>2.1153164777865329E-5</v>
      </c>
      <c r="BC17" s="1">
        <v>0</v>
      </c>
      <c r="BD17" s="1">
        <v>2.6401965668927869E-4</v>
      </c>
      <c r="BE17" s="1">
        <v>4.5755758914484065E-3</v>
      </c>
      <c r="BF17" s="1">
        <v>0</v>
      </c>
      <c r="BG17" s="1">
        <v>2.5944907110826393E-2</v>
      </c>
      <c r="BH17" s="1">
        <v>0</v>
      </c>
      <c r="BI17" s="1">
        <v>6.4270300042437542E-2</v>
      </c>
      <c r="BJ17" s="1">
        <v>1.5451131704964344E-2</v>
      </c>
      <c r="BK17" s="1">
        <v>1.9331075138669987E-3</v>
      </c>
      <c r="BL17" s="1">
        <v>3.7227098225249798E-3</v>
      </c>
      <c r="BM17" s="1">
        <v>2.8143792995388955E-3</v>
      </c>
      <c r="BN17" s="1">
        <v>0</v>
      </c>
      <c r="BO17" s="1">
        <v>0</v>
      </c>
      <c r="BP17" s="1">
        <v>0</v>
      </c>
      <c r="BQ17" s="1">
        <v>7.4126545096823472E-4</v>
      </c>
      <c r="BR17" s="1">
        <v>7.6462667102787061E-5</v>
      </c>
      <c r="BS17" s="1">
        <v>0</v>
      </c>
      <c r="BT17" s="1">
        <v>0</v>
      </c>
      <c r="BU17" s="1">
        <v>2.9661092358709388E-6</v>
      </c>
      <c r="BV17" s="1">
        <v>0</v>
      </c>
      <c r="BW17" s="1">
        <v>0</v>
      </c>
      <c r="BX17" s="1">
        <v>0</v>
      </c>
      <c r="BY17" s="1">
        <v>1.8590409535786538E-4</v>
      </c>
      <c r="BZ17" s="1">
        <v>0</v>
      </c>
      <c r="CA17" s="1">
        <v>0</v>
      </c>
      <c r="CB17" s="1">
        <v>4.9765527801703513E-4</v>
      </c>
      <c r="CC17" s="1">
        <v>8.3309185743262826E-4</v>
      </c>
      <c r="CD17" s="1">
        <v>0</v>
      </c>
      <c r="CE17" s="1">
        <v>3.5502538431497853E-5</v>
      </c>
      <c r="CF17" s="1">
        <v>7.9494415517309913E-5</v>
      </c>
      <c r="CG17" s="1">
        <v>2.3593808984522461E-5</v>
      </c>
      <c r="CH17" s="1">
        <v>0</v>
      </c>
      <c r="CI17" s="1">
        <v>4.3563493792202138E-5</v>
      </c>
      <c r="CJ17" s="1">
        <v>3.8336208548974504E-5</v>
      </c>
      <c r="CK17" s="1">
        <v>2.0643328695465488E-5</v>
      </c>
      <c r="CL17" s="1">
        <v>1.0418185985456213E-4</v>
      </c>
      <c r="CM17" s="1">
        <v>0</v>
      </c>
      <c r="CN17" s="1">
        <v>4.2939516623727151E-4</v>
      </c>
      <c r="CO17" s="1">
        <v>3.7573926700783792E-5</v>
      </c>
      <c r="CP17" s="1">
        <v>2.6841074000841021E-5</v>
      </c>
      <c r="CQ17" s="1">
        <v>1.3041777159500934E-4</v>
      </c>
      <c r="CR17" s="1">
        <v>3.8201474576918666E-5</v>
      </c>
      <c r="CS17" s="1">
        <v>0</v>
      </c>
      <c r="CT17" s="1">
        <v>2.0203652820429932E-5</v>
      </c>
      <c r="CU17" s="1">
        <v>2.979788041492143E-4</v>
      </c>
      <c r="CV17" s="1">
        <v>2.2516887665749311E-4</v>
      </c>
      <c r="CW17" s="1">
        <v>8.9419962509852755E-4</v>
      </c>
      <c r="CX17" s="1">
        <v>3.4407333677406672E-4</v>
      </c>
      <c r="CY17" s="1">
        <v>5.8765030286592537E-4</v>
      </c>
      <c r="CZ17" s="1">
        <v>7.2020165646380992E-4</v>
      </c>
      <c r="DA17" s="1">
        <v>0</v>
      </c>
      <c r="DB17" s="1">
        <v>0</v>
      </c>
      <c r="DC17" s="3">
        <v>2.1362017469597747E-3</v>
      </c>
    </row>
    <row r="18" spans="1:107" customFormat="1" ht="12.75" customHeight="1">
      <c r="A18" s="254">
        <v>162</v>
      </c>
      <c r="B18" s="264" t="s">
        <v>231</v>
      </c>
      <c r="C18" s="26">
        <v>0</v>
      </c>
      <c r="D18" s="26">
        <v>0</v>
      </c>
      <c r="E18" s="26">
        <v>0</v>
      </c>
      <c r="F18" s="26">
        <v>1.752541184717841E-4</v>
      </c>
      <c r="G18" s="26">
        <v>2.8993911278631486E-4</v>
      </c>
      <c r="H18" s="26">
        <v>0</v>
      </c>
      <c r="I18" s="26">
        <v>1.3981823629281933E-3</v>
      </c>
      <c r="J18" s="26">
        <v>2.0480447196588198E-4</v>
      </c>
      <c r="K18" s="26">
        <v>1.0443046236587213E-4</v>
      </c>
      <c r="L18" s="26">
        <v>0</v>
      </c>
      <c r="M18" s="26">
        <v>0</v>
      </c>
      <c r="N18" s="26">
        <v>6.1538461538461541E-4</v>
      </c>
      <c r="O18" s="26">
        <v>6.4102564102564103E-4</v>
      </c>
      <c r="P18" s="26">
        <v>8.4738581476146083E-5</v>
      </c>
      <c r="Q18" s="26">
        <v>3.8403434841377114E-2</v>
      </c>
      <c r="R18" s="26">
        <v>8.4771886559802708E-4</v>
      </c>
      <c r="S18" s="26">
        <v>7.1258907363420433E-4</v>
      </c>
      <c r="T18" s="26">
        <v>4.7247814788566029E-4</v>
      </c>
      <c r="U18" s="26">
        <v>9.9083477830071826E-4</v>
      </c>
      <c r="V18" s="26">
        <v>7.890480135716258E-4</v>
      </c>
      <c r="W18" s="26">
        <v>5.7408988812423302E-5</v>
      </c>
      <c r="X18" s="26">
        <v>5.2103352551783049E-4</v>
      </c>
      <c r="Y18" s="26">
        <v>1.5625375609990626E-4</v>
      </c>
      <c r="Z18" s="26">
        <v>0</v>
      </c>
      <c r="AA18" s="26">
        <v>1.6005121638924455E-3</v>
      </c>
      <c r="AB18" s="26">
        <v>2.9794553013989897E-4</v>
      </c>
      <c r="AC18" s="26">
        <v>6.3455400371848649E-6</v>
      </c>
      <c r="AD18" s="26">
        <v>1.2070880208584809E-4</v>
      </c>
      <c r="AE18" s="26">
        <v>8.7161294268762611E-4</v>
      </c>
      <c r="AF18" s="26">
        <v>1.3850415512465374E-3</v>
      </c>
      <c r="AG18" s="26">
        <v>0</v>
      </c>
      <c r="AH18" s="26">
        <v>0</v>
      </c>
      <c r="AI18" s="26">
        <v>4.5186742904812391E-4</v>
      </c>
      <c r="AJ18" s="26">
        <v>4.961723844627162E-3</v>
      </c>
      <c r="AK18" s="26">
        <v>1.3765604974604832E-3</v>
      </c>
      <c r="AL18" s="26">
        <v>1.3066016590231673E-4</v>
      </c>
      <c r="AM18" s="26">
        <v>1.15233924867481E-3</v>
      </c>
      <c r="AN18" s="26">
        <v>0</v>
      </c>
      <c r="AO18" s="26">
        <v>2.0734412905098592E-6</v>
      </c>
      <c r="AP18" s="26">
        <v>3.7050759540570581E-4</v>
      </c>
      <c r="AQ18" s="26">
        <v>2.54474510136568E-4</v>
      </c>
      <c r="AR18" s="26">
        <v>2.1468441391155003E-4</v>
      </c>
      <c r="AS18" s="26">
        <v>5.0265289025411893E-4</v>
      </c>
      <c r="AT18" s="26">
        <v>2.6839087471025987E-4</v>
      </c>
      <c r="AU18" s="26">
        <v>1.1049898183081027E-4</v>
      </c>
      <c r="AV18" s="26">
        <v>1.1809755573846759E-3</v>
      </c>
      <c r="AW18" s="26">
        <v>1.0794227928644473E-3</v>
      </c>
      <c r="AX18" s="26">
        <v>7.4867542041004377E-4</v>
      </c>
      <c r="AY18" s="26">
        <v>1.2706480304955528E-3</v>
      </c>
      <c r="AZ18" s="26">
        <v>1.1808367071524967E-3</v>
      </c>
      <c r="BA18" s="26">
        <v>5.0845303165120126E-4</v>
      </c>
      <c r="BB18" s="26">
        <v>3.2998937053469912E-3</v>
      </c>
      <c r="BC18" s="26">
        <v>1.3532532207426655E-3</v>
      </c>
      <c r="BD18" s="26">
        <v>3.0873266306407585E-4</v>
      </c>
      <c r="BE18" s="26">
        <v>7.7517252733683645E-3</v>
      </c>
      <c r="BF18" s="26">
        <v>0</v>
      </c>
      <c r="BG18" s="26">
        <v>2.5624599615631004E-3</v>
      </c>
      <c r="BH18" s="26">
        <v>1.3118625168082385E-4</v>
      </c>
      <c r="BI18" s="26">
        <v>1.0618414280683696E-2</v>
      </c>
      <c r="BJ18" s="26">
        <v>2.4459985530712786E-2</v>
      </c>
      <c r="BK18" s="26">
        <v>6.9661532031243194E-5</v>
      </c>
      <c r="BL18" s="26">
        <v>1.0340860618124944E-4</v>
      </c>
      <c r="BM18" s="26">
        <v>6.1480608240192206E-4</v>
      </c>
      <c r="BN18" s="26">
        <v>5.3603335318642053E-4</v>
      </c>
      <c r="BO18" s="26">
        <v>3.1960131090707188E-3</v>
      </c>
      <c r="BP18" s="26">
        <v>2.6372734649715984E-3</v>
      </c>
      <c r="BQ18" s="26">
        <v>1.2054223221352601E-3</v>
      </c>
      <c r="BR18" s="26">
        <v>2.5105242365415087E-3</v>
      </c>
      <c r="BS18" s="26">
        <v>4.3764314577893188E-4</v>
      </c>
      <c r="BT18" s="26">
        <v>1.1188185276348177E-3</v>
      </c>
      <c r="BU18" s="26">
        <v>1.4830546179354692E-4</v>
      </c>
      <c r="BV18" s="26">
        <v>3.4710170079833391E-4</v>
      </c>
      <c r="BW18" s="26">
        <v>3.888262023116099E-4</v>
      </c>
      <c r="BX18" s="26">
        <v>0</v>
      </c>
      <c r="BY18" s="26">
        <v>1.1865055497840232E-3</v>
      </c>
      <c r="BZ18" s="26">
        <v>6.5380843412880026E-4</v>
      </c>
      <c r="CA18" s="26">
        <v>0</v>
      </c>
      <c r="CB18" s="26">
        <v>2.2968705139247776E-3</v>
      </c>
      <c r="CC18" s="26">
        <v>2.2095044914517531E-3</v>
      </c>
      <c r="CD18" s="26">
        <v>2.5552574421873004E-4</v>
      </c>
      <c r="CE18" s="26">
        <v>2.6484893669897398E-3</v>
      </c>
      <c r="CF18" s="26">
        <v>6.359553241384793E-4</v>
      </c>
      <c r="CG18" s="26">
        <v>3.7514156285390712E-3</v>
      </c>
      <c r="CH18" s="26">
        <v>1.6447368421052631E-3</v>
      </c>
      <c r="CI18" s="26">
        <v>1.5247222827270747E-3</v>
      </c>
      <c r="CJ18" s="26">
        <v>9.0090090090090091E-4</v>
      </c>
      <c r="CK18" s="26">
        <v>1.4821910003344218E-3</v>
      </c>
      <c r="CL18" s="26">
        <v>2.6462192403058781E-3</v>
      </c>
      <c r="CM18" s="26">
        <v>1.7246387704483452E-3</v>
      </c>
      <c r="CN18" s="26">
        <v>7.3610599926389399E-4</v>
      </c>
      <c r="CO18" s="26">
        <v>8.2437195181519641E-3</v>
      </c>
      <c r="CP18" s="26">
        <v>3.5430217681110148E-3</v>
      </c>
      <c r="CQ18" s="26">
        <v>1.4128591922792678E-2</v>
      </c>
      <c r="CR18" s="26">
        <v>1.4516560339229094E-3</v>
      </c>
      <c r="CS18" s="26">
        <v>5.5469953775038521E-4</v>
      </c>
      <c r="CT18" s="26">
        <v>2.2224018102472926E-4</v>
      </c>
      <c r="CU18" s="26">
        <v>2.0633626626936161E-3</v>
      </c>
      <c r="CV18" s="26">
        <v>3.0022516887665751E-3</v>
      </c>
      <c r="CW18" s="26">
        <v>2.5898670623224021E-3</v>
      </c>
      <c r="CX18" s="26">
        <v>9.5849000958490014E-4</v>
      </c>
      <c r="CY18" s="26">
        <v>5.9066389416267363E-3</v>
      </c>
      <c r="CZ18" s="26">
        <v>3.4509662705557555E-3</v>
      </c>
      <c r="DA18" s="26">
        <v>0</v>
      </c>
      <c r="DB18" s="26">
        <v>3.035403846684511E-4</v>
      </c>
      <c r="DC18" s="6">
        <v>1.5016648192866661E-3</v>
      </c>
    </row>
    <row r="19" spans="1:107" customFormat="1" ht="12.75" customHeight="1">
      <c r="A19" s="253">
        <v>163</v>
      </c>
      <c r="B19" s="291" t="s">
        <v>232</v>
      </c>
      <c r="C19" s="1">
        <v>1.0768641715324974E-4</v>
      </c>
      <c r="D19" s="1">
        <v>0</v>
      </c>
      <c r="E19" s="1">
        <v>9.5210892126059216E-5</v>
      </c>
      <c r="F19" s="1">
        <v>0</v>
      </c>
      <c r="G19" s="1">
        <v>3.6242389098289359E-4</v>
      </c>
      <c r="H19" s="1">
        <v>0</v>
      </c>
      <c r="I19" s="1">
        <v>0</v>
      </c>
      <c r="J19" s="1">
        <v>1.1444955786328699E-4</v>
      </c>
      <c r="K19" s="1">
        <v>8.7025385304893444E-6</v>
      </c>
      <c r="L19" s="1">
        <v>8.6979211968339564E-5</v>
      </c>
      <c r="M19" s="1">
        <v>0</v>
      </c>
      <c r="N19" s="1">
        <v>4.6153846153846153E-4</v>
      </c>
      <c r="O19" s="1">
        <v>4.8878205128205128E-3</v>
      </c>
      <c r="P19" s="1">
        <v>2.2455724091178715E-3</v>
      </c>
      <c r="Q19" s="1">
        <v>1.4311839071320664E-2</v>
      </c>
      <c r="R19" s="1">
        <v>0.36717786683107273</v>
      </c>
      <c r="S19" s="1">
        <v>0.35130641330166273</v>
      </c>
      <c r="T19" s="1">
        <v>0.13150641782817546</v>
      </c>
      <c r="U19" s="1">
        <v>0</v>
      </c>
      <c r="V19" s="1">
        <v>7.8904801357162582E-5</v>
      </c>
      <c r="W19" s="1">
        <v>0</v>
      </c>
      <c r="X19" s="1">
        <v>0</v>
      </c>
      <c r="Y19" s="1">
        <v>4.2068318949974758E-4</v>
      </c>
      <c r="Z19" s="1">
        <v>2.3346303501945526E-2</v>
      </c>
      <c r="AA19" s="1">
        <v>1.9739650021340163E-3</v>
      </c>
      <c r="AB19" s="1">
        <v>1.4897276506994949E-4</v>
      </c>
      <c r="AC19" s="1">
        <v>0</v>
      </c>
      <c r="AD19" s="1">
        <v>0</v>
      </c>
      <c r="AE19" s="1">
        <v>3.7311150529084347E-3</v>
      </c>
      <c r="AF19" s="1">
        <v>4.4875346260387812E-3</v>
      </c>
      <c r="AG19" s="1">
        <v>9.9800399201596798E-4</v>
      </c>
      <c r="AH19" s="1">
        <v>0</v>
      </c>
      <c r="AI19" s="1">
        <v>0</v>
      </c>
      <c r="AJ19" s="1">
        <v>1.5097816841508365E-2</v>
      </c>
      <c r="AK19" s="1">
        <v>1.4240281008211895E-4</v>
      </c>
      <c r="AL19" s="1">
        <v>0</v>
      </c>
      <c r="AM19" s="1">
        <v>0</v>
      </c>
      <c r="AN19" s="1">
        <v>2.3724792408066428E-4</v>
      </c>
      <c r="AO19" s="1">
        <v>0</v>
      </c>
      <c r="AP19" s="1">
        <v>2.8899592441645056E-3</v>
      </c>
      <c r="AQ19" s="1">
        <v>8.4824836712189334E-5</v>
      </c>
      <c r="AR19" s="1">
        <v>2.8624588521540003E-4</v>
      </c>
      <c r="AS19" s="1">
        <v>3.6302708740575259E-4</v>
      </c>
      <c r="AT19" s="1">
        <v>1.219958521410272E-4</v>
      </c>
      <c r="AU19" s="1">
        <v>7.1035059748378039E-5</v>
      </c>
      <c r="AV19" s="1">
        <v>1.0787265913773448E-3</v>
      </c>
      <c r="AW19" s="1">
        <v>3.3518918304738096E-3</v>
      </c>
      <c r="AX19" s="1">
        <v>1.8428933425478E-3</v>
      </c>
      <c r="AY19" s="1">
        <v>1.9059720457433292E-3</v>
      </c>
      <c r="AZ19" s="1">
        <v>3.3738191632928474E-4</v>
      </c>
      <c r="BA19" s="1">
        <v>8.8979280538960216E-4</v>
      </c>
      <c r="BB19" s="1">
        <v>7.3507247603082015E-4</v>
      </c>
      <c r="BC19" s="1">
        <v>2.2193352820179713E-3</v>
      </c>
      <c r="BD19" s="1">
        <v>2.0227312407646351E-4</v>
      </c>
      <c r="BE19" s="1">
        <v>0</v>
      </c>
      <c r="BF19" s="1">
        <v>0</v>
      </c>
      <c r="BG19" s="1">
        <v>9.9295323510570146E-3</v>
      </c>
      <c r="BH19" s="1">
        <v>1.3118625168082385E-4</v>
      </c>
      <c r="BI19" s="1">
        <v>3.9322444041137326E-3</v>
      </c>
      <c r="BJ19" s="1">
        <v>2.7216040238398731E-3</v>
      </c>
      <c r="BK19" s="1">
        <v>0</v>
      </c>
      <c r="BL19" s="1">
        <v>0</v>
      </c>
      <c r="BM19" s="1">
        <v>0</v>
      </c>
      <c r="BN19" s="1">
        <v>0</v>
      </c>
      <c r="BO19" s="1">
        <v>0</v>
      </c>
      <c r="BP19" s="1">
        <v>1.803263907672888E-4</v>
      </c>
      <c r="BQ19" s="1">
        <v>-5.0918701538472195E-4</v>
      </c>
      <c r="BR19" s="1">
        <v>4.5028015071641272E-4</v>
      </c>
      <c r="BS19" s="1">
        <v>0</v>
      </c>
      <c r="BT19" s="1">
        <v>0</v>
      </c>
      <c r="BU19" s="1">
        <v>7.7118840132644404E-5</v>
      </c>
      <c r="BV19" s="1">
        <v>0</v>
      </c>
      <c r="BW19" s="1">
        <v>2.21097252294837E-4</v>
      </c>
      <c r="BX19" s="1">
        <v>0</v>
      </c>
      <c r="BY19" s="1">
        <v>6.014544261577998E-5</v>
      </c>
      <c r="BZ19" s="1">
        <v>6.5380843412880024E-5</v>
      </c>
      <c r="CA19" s="1">
        <v>1.5355086372360845E-3</v>
      </c>
      <c r="CB19" s="1">
        <v>4.0769451622164801E-3</v>
      </c>
      <c r="CC19" s="1">
        <v>8.3309185743262826E-4</v>
      </c>
      <c r="CD19" s="1">
        <v>0</v>
      </c>
      <c r="CE19" s="1">
        <v>1.0650761529449355E-4</v>
      </c>
      <c r="CF19" s="1">
        <v>0</v>
      </c>
      <c r="CG19" s="1">
        <v>6.0636089090222722E-3</v>
      </c>
      <c r="CH19" s="1">
        <v>0</v>
      </c>
      <c r="CI19" s="1">
        <v>9.6057503811805708E-2</v>
      </c>
      <c r="CJ19" s="1">
        <v>1.6155973602782113E-4</v>
      </c>
      <c r="CK19" s="1">
        <v>1.7299109446800077E-3</v>
      </c>
      <c r="CL19" s="1">
        <v>3.2296376554914259E-3</v>
      </c>
      <c r="CM19" s="1">
        <v>0</v>
      </c>
      <c r="CN19" s="1">
        <v>2.5150288308183047E-3</v>
      </c>
      <c r="CO19" s="1">
        <v>1.1723065130644543E-3</v>
      </c>
      <c r="CP19" s="1">
        <v>8.7680841736080669E-4</v>
      </c>
      <c r="CQ19" s="1">
        <v>2.0649480502543146E-3</v>
      </c>
      <c r="CR19" s="1">
        <v>0</v>
      </c>
      <c r="CS19" s="1">
        <v>0</v>
      </c>
      <c r="CT19" s="1">
        <v>2.2224018102472926E-4</v>
      </c>
      <c r="CU19" s="1">
        <v>3.5757456497905716E-3</v>
      </c>
      <c r="CV19" s="1">
        <v>1.0007505629221916E-3</v>
      </c>
      <c r="CW19" s="1">
        <v>0</v>
      </c>
      <c r="CX19" s="1">
        <v>5.8984000589840005E-4</v>
      </c>
      <c r="CY19" s="1">
        <v>8.5887351957327548E-4</v>
      </c>
      <c r="CZ19" s="1">
        <v>3.0008402352658743E-5</v>
      </c>
      <c r="DA19" s="1">
        <v>0.12187803371282323</v>
      </c>
      <c r="DB19" s="1">
        <v>4.6910786721487898E-4</v>
      </c>
      <c r="DC19" s="3">
        <v>2.0199535972980445E-3</v>
      </c>
    </row>
    <row r="20" spans="1:107" customFormat="1" ht="12.75" customHeight="1">
      <c r="A20" s="253">
        <v>164</v>
      </c>
      <c r="B20" s="291" t="s">
        <v>233</v>
      </c>
      <c r="C20" s="1">
        <v>3.4782712740499662E-2</v>
      </c>
      <c r="D20" s="1">
        <v>4.4716053063049632E-3</v>
      </c>
      <c r="E20" s="1">
        <v>3.6560982576406741E-2</v>
      </c>
      <c r="F20" s="1">
        <v>4.100946372239748E-3</v>
      </c>
      <c r="G20" s="1">
        <v>2.3195129022905189E-3</v>
      </c>
      <c r="H20" s="1">
        <v>0</v>
      </c>
      <c r="I20" s="1">
        <v>0</v>
      </c>
      <c r="J20" s="1">
        <v>1.4041153651543263E-2</v>
      </c>
      <c r="K20" s="1">
        <v>2.5420115047559373E-2</v>
      </c>
      <c r="L20" s="1">
        <v>1.4786466034617726E-3</v>
      </c>
      <c r="M20" s="1">
        <v>0</v>
      </c>
      <c r="N20" s="1">
        <v>1.3846153846153845E-3</v>
      </c>
      <c r="O20" s="1">
        <v>3.9262820512820512E-3</v>
      </c>
      <c r="P20" s="1">
        <v>3.8132361664265738E-4</v>
      </c>
      <c r="Q20" s="1">
        <v>1.0415838435238928E-2</v>
      </c>
      <c r="R20" s="1">
        <v>3.8532675709001234E-4</v>
      </c>
      <c r="S20" s="1">
        <v>7.1258907363420433E-4</v>
      </c>
      <c r="T20" s="1">
        <v>1.1024490117332074E-3</v>
      </c>
      <c r="U20" s="1">
        <v>3.7156304186276939E-3</v>
      </c>
      <c r="V20" s="1">
        <v>3.1561920542865033E-4</v>
      </c>
      <c r="W20" s="1">
        <v>0</v>
      </c>
      <c r="X20" s="1">
        <v>1.1787315823190263E-3</v>
      </c>
      <c r="Y20" s="1">
        <v>2.6923724127983846E-3</v>
      </c>
      <c r="Z20" s="1">
        <v>7.7821011673151752E-3</v>
      </c>
      <c r="AA20" s="1">
        <v>2.0860008536064872E-2</v>
      </c>
      <c r="AB20" s="1">
        <v>1.1389645038529773E-2</v>
      </c>
      <c r="AC20" s="1">
        <v>0</v>
      </c>
      <c r="AD20" s="1">
        <v>0</v>
      </c>
      <c r="AE20" s="1">
        <v>2.2019695394213715E-3</v>
      </c>
      <c r="AF20" s="1">
        <v>1.4404432132963988E-3</v>
      </c>
      <c r="AG20" s="1">
        <v>5.9880239520958087E-3</v>
      </c>
      <c r="AH20" s="1">
        <v>0</v>
      </c>
      <c r="AI20" s="1">
        <v>1.0688402648638315E-2</v>
      </c>
      <c r="AJ20" s="1">
        <v>2.4808619223135809E-2</v>
      </c>
      <c r="AK20" s="1">
        <v>4.224616699102862E-3</v>
      </c>
      <c r="AL20" s="1">
        <v>0</v>
      </c>
      <c r="AM20" s="1">
        <v>0</v>
      </c>
      <c r="AN20" s="1">
        <v>0</v>
      </c>
      <c r="AO20" s="1">
        <v>0</v>
      </c>
      <c r="AP20" s="1">
        <v>1.8525379770285291E-4</v>
      </c>
      <c r="AQ20" s="1">
        <v>4.2412418356094667E-5</v>
      </c>
      <c r="AR20" s="1">
        <v>1.9679404608558752E-3</v>
      </c>
      <c r="AS20" s="1">
        <v>3.6302708740575259E-4</v>
      </c>
      <c r="AT20" s="1">
        <v>7.3197511284616327E-5</v>
      </c>
      <c r="AU20" s="1">
        <v>4.4120664888159244E-3</v>
      </c>
      <c r="AV20" s="1">
        <v>8.640037627619491E-4</v>
      </c>
      <c r="AW20" s="1">
        <v>2.2156573116691287E-3</v>
      </c>
      <c r="AX20" s="1">
        <v>2.3612070951393688E-3</v>
      </c>
      <c r="AY20" s="1">
        <v>6.3532401524777635E-3</v>
      </c>
      <c r="AZ20" s="1">
        <v>1.5182186234817814E-3</v>
      </c>
      <c r="BA20" s="1">
        <v>7.7539087326808183E-3</v>
      </c>
      <c r="BB20" s="1">
        <v>9.1487437664267547E-4</v>
      </c>
      <c r="BC20" s="1">
        <v>7.0369167478618602E-4</v>
      </c>
      <c r="BD20" s="1">
        <v>1.3839740068389607E-4</v>
      </c>
      <c r="BE20" s="1">
        <v>2.7439735480949963E-5</v>
      </c>
      <c r="BF20" s="1">
        <v>0</v>
      </c>
      <c r="BG20" s="1">
        <v>1.2652146060217809E-2</v>
      </c>
      <c r="BH20" s="1">
        <v>1.1806762651274147E-3</v>
      </c>
      <c r="BI20" s="1">
        <v>2.2573159610296973E-5</v>
      </c>
      <c r="BJ20" s="1">
        <v>2.2737451338409069E-3</v>
      </c>
      <c r="BK20" s="1">
        <v>0</v>
      </c>
      <c r="BL20" s="1">
        <v>0</v>
      </c>
      <c r="BM20" s="1">
        <v>0</v>
      </c>
      <c r="BN20" s="1">
        <v>0</v>
      </c>
      <c r="BO20" s="1">
        <v>2.7084856856531512E-5</v>
      </c>
      <c r="BP20" s="1">
        <v>6.0860156883959973E-4</v>
      </c>
      <c r="BQ20" s="1">
        <v>6.5189793398234474E-3</v>
      </c>
      <c r="BR20" s="1">
        <v>1.3933197116507865E-3</v>
      </c>
      <c r="BS20" s="1">
        <v>2.9176209718595456E-5</v>
      </c>
      <c r="BT20" s="1">
        <v>0</v>
      </c>
      <c r="BU20" s="1">
        <v>0</v>
      </c>
      <c r="BV20" s="1">
        <v>2.6032627559875043E-4</v>
      </c>
      <c r="BW20" s="1">
        <v>3.8120215912902932E-4</v>
      </c>
      <c r="BX20" s="1">
        <v>0</v>
      </c>
      <c r="BY20" s="1">
        <v>7.3814861392093611E-4</v>
      </c>
      <c r="BZ20" s="1">
        <v>5.2304674730304019E-4</v>
      </c>
      <c r="CA20" s="1">
        <v>3.8387715930902113E-4</v>
      </c>
      <c r="CB20" s="1">
        <v>1.6843717102115036E-3</v>
      </c>
      <c r="CC20" s="1">
        <v>1.1590843233845263E-3</v>
      </c>
      <c r="CD20" s="1">
        <v>3.8328861632809508E-4</v>
      </c>
      <c r="CE20" s="1">
        <v>2.2721624596158625E-4</v>
      </c>
      <c r="CF20" s="1">
        <v>3.5772486982789457E-4</v>
      </c>
      <c r="CG20" s="1">
        <v>1.0381275953189883E-3</v>
      </c>
      <c r="CH20" s="1">
        <v>0</v>
      </c>
      <c r="CI20" s="1">
        <v>4.7919843171422347E-4</v>
      </c>
      <c r="CJ20" s="1">
        <v>1.5608313480653906E-4</v>
      </c>
      <c r="CK20" s="1">
        <v>6.0278519790759222E-4</v>
      </c>
      <c r="CL20" s="1">
        <v>2.2503281728585419E-3</v>
      </c>
      <c r="CM20" s="1">
        <v>8.8568021662600524E-4</v>
      </c>
      <c r="CN20" s="1">
        <v>2.7603974972396023E-3</v>
      </c>
      <c r="CO20" s="1">
        <v>5.7337812145396069E-3</v>
      </c>
      <c r="CP20" s="1">
        <v>4.1782605194642525E-3</v>
      </c>
      <c r="CQ20" s="1">
        <v>1.8910576881276356E-3</v>
      </c>
      <c r="CR20" s="1">
        <v>0</v>
      </c>
      <c r="CS20" s="1">
        <v>5.5469953775038521E-4</v>
      </c>
      <c r="CT20" s="1">
        <v>0</v>
      </c>
      <c r="CU20" s="1">
        <v>1.5629831613864448E-3</v>
      </c>
      <c r="CV20" s="1">
        <v>6.7550662997247933E-4</v>
      </c>
      <c r="CW20" s="1">
        <v>2.9342995105085014E-3</v>
      </c>
      <c r="CX20" s="1">
        <v>4.4238000442380006E-4</v>
      </c>
      <c r="CY20" s="1">
        <v>5.7258234638218365E-4</v>
      </c>
      <c r="CZ20" s="1">
        <v>1.290361301164326E-3</v>
      </c>
      <c r="DA20" s="1">
        <v>0.31003441885093991</v>
      </c>
      <c r="DB20" s="1">
        <v>3.8632412594166504E-4</v>
      </c>
      <c r="DC20" s="3">
        <v>2.3801524649388292E-3</v>
      </c>
    </row>
    <row r="21" spans="1:107" customFormat="1" ht="12.75" customHeight="1">
      <c r="A21" s="253">
        <v>191</v>
      </c>
      <c r="B21" s="291" t="s">
        <v>234</v>
      </c>
      <c r="C21" s="1">
        <v>1.1965157461472193E-4</v>
      </c>
      <c r="D21" s="1">
        <v>0</v>
      </c>
      <c r="E21" s="1">
        <v>2.8563267637817766E-4</v>
      </c>
      <c r="F21" s="1">
        <v>3.505082369435682E-5</v>
      </c>
      <c r="G21" s="1">
        <v>5.7987822557262973E-4</v>
      </c>
      <c r="H21" s="1">
        <v>0</v>
      </c>
      <c r="I21" s="1">
        <v>3.9948067512234097E-4</v>
      </c>
      <c r="J21" s="1">
        <v>8.1259186082933768E-3</v>
      </c>
      <c r="K21" s="1">
        <v>7.223106980306155E-4</v>
      </c>
      <c r="L21" s="1">
        <v>1.7395842393667913E-4</v>
      </c>
      <c r="M21" s="1">
        <v>0</v>
      </c>
      <c r="N21" s="1">
        <v>3.076923076923077E-4</v>
      </c>
      <c r="O21" s="1">
        <v>2.5641025641025641E-3</v>
      </c>
      <c r="P21" s="1">
        <v>5.5080077959494963E-4</v>
      </c>
      <c r="Q21" s="1">
        <v>4.0550210702075219E-3</v>
      </c>
      <c r="R21" s="1">
        <v>1.9266337854500617E-4</v>
      </c>
      <c r="S21" s="1">
        <v>2.3752969121140144E-3</v>
      </c>
      <c r="T21" s="1">
        <v>4.9610205527994333E-2</v>
      </c>
      <c r="U21" s="1">
        <v>3.7156304186276937E-4</v>
      </c>
      <c r="V21" s="1">
        <v>2.7616680475006904E-4</v>
      </c>
      <c r="W21" s="1">
        <v>6.099705061319976E-5</v>
      </c>
      <c r="X21" s="1">
        <v>2.2635062993807387E-4</v>
      </c>
      <c r="Y21" s="1">
        <v>9.6156157599942312E-5</v>
      </c>
      <c r="Z21" s="1">
        <v>3.8910505836575876E-3</v>
      </c>
      <c r="AA21" s="1">
        <v>2.2673922321809646E-3</v>
      </c>
      <c r="AB21" s="1">
        <v>5.2682186920191224E-3</v>
      </c>
      <c r="AC21" s="1">
        <v>1.269108007436973E-5</v>
      </c>
      <c r="AD21" s="1">
        <v>4.8283520834339238E-5</v>
      </c>
      <c r="AE21" s="1">
        <v>3.6699492323689524E-4</v>
      </c>
      <c r="AF21" s="1">
        <v>1.1634349030470914E-3</v>
      </c>
      <c r="AG21" s="1">
        <v>9.9800399201596798E-4</v>
      </c>
      <c r="AH21" s="1">
        <v>0</v>
      </c>
      <c r="AI21" s="1">
        <v>1.3903613201480736E-4</v>
      </c>
      <c r="AJ21" s="1">
        <v>1.7720442302239863E-3</v>
      </c>
      <c r="AK21" s="1">
        <v>4.7467603360706318E-5</v>
      </c>
      <c r="AL21" s="1">
        <v>1.7325104871025422E-5</v>
      </c>
      <c r="AM21" s="1">
        <v>1.8437427978796957E-3</v>
      </c>
      <c r="AN21" s="1">
        <v>0</v>
      </c>
      <c r="AO21" s="1">
        <v>6.6350121296315494E-5</v>
      </c>
      <c r="AP21" s="1">
        <v>2.5935531678399407E-4</v>
      </c>
      <c r="AQ21" s="1">
        <v>3.3929934684875734E-4</v>
      </c>
      <c r="AR21" s="1">
        <v>2.4688707599828251E-3</v>
      </c>
      <c r="AS21" s="1">
        <v>1.2845573862049708E-3</v>
      </c>
      <c r="AT21" s="1">
        <v>1.2199585214102721E-3</v>
      </c>
      <c r="AU21" s="1">
        <v>1.2715275694959668E-2</v>
      </c>
      <c r="AV21" s="1">
        <v>4.9948619894581315E-3</v>
      </c>
      <c r="AW21" s="1">
        <v>1.9315986819679581E-3</v>
      </c>
      <c r="AX21" s="1">
        <v>1.38217000691085E-3</v>
      </c>
      <c r="AY21" s="1">
        <v>1.2706480304955527E-2</v>
      </c>
      <c r="AZ21" s="1">
        <v>2.3616734143049934E-3</v>
      </c>
      <c r="BA21" s="1">
        <v>2.5422651582560063E-4</v>
      </c>
      <c r="BB21" s="1">
        <v>1.7742216957434543E-2</v>
      </c>
      <c r="BC21" s="1">
        <v>3.8432391469091698E-3</v>
      </c>
      <c r="BD21" s="1">
        <v>8.3251359488312876E-4</v>
      </c>
      <c r="BE21" s="1">
        <v>6.8599338702374907E-4</v>
      </c>
      <c r="BF21" s="1">
        <v>0</v>
      </c>
      <c r="BG21" s="1">
        <v>3.8436899423446511E-3</v>
      </c>
      <c r="BH21" s="1">
        <v>2.7221147223770951E-3</v>
      </c>
      <c r="BI21" s="1">
        <v>6.3204846908831525E-4</v>
      </c>
      <c r="BJ21" s="1">
        <v>9.1294312192097011E-4</v>
      </c>
      <c r="BK21" s="1">
        <v>4.7892303271479699E-4</v>
      </c>
      <c r="BL21" s="1">
        <v>3.3607797008906068E-4</v>
      </c>
      <c r="BM21" s="1">
        <v>1.2057362004387207E-3</v>
      </c>
      <c r="BN21" s="1">
        <v>3.6331149493746277E-3</v>
      </c>
      <c r="BO21" s="1">
        <v>3.1960131090707188E-3</v>
      </c>
      <c r="BP21" s="1">
        <v>3.2007934361193762E-3</v>
      </c>
      <c r="BQ21" s="1">
        <v>5.8833615349044239E-3</v>
      </c>
      <c r="BR21" s="1">
        <v>1.5844763794077541E-2</v>
      </c>
      <c r="BS21" s="1">
        <v>3.0635020204525232E-4</v>
      </c>
      <c r="BT21" s="1">
        <v>3.3150178596587192E-5</v>
      </c>
      <c r="BU21" s="1">
        <v>0</v>
      </c>
      <c r="BV21" s="1">
        <v>1.5619576535925027E-3</v>
      </c>
      <c r="BW21" s="1">
        <v>1.3723277728645055E-3</v>
      </c>
      <c r="BX21" s="1">
        <v>0</v>
      </c>
      <c r="BY21" s="1">
        <v>1.0607468970419377E-3</v>
      </c>
      <c r="BZ21" s="1">
        <v>6.5380843412880026E-4</v>
      </c>
      <c r="CA21" s="1">
        <v>1.9193857965451055E-3</v>
      </c>
      <c r="CB21" s="1">
        <v>1.0527323188821898E-3</v>
      </c>
      <c r="CC21" s="1">
        <v>9.3451173572877428E-3</v>
      </c>
      <c r="CD21" s="1">
        <v>7.1547208381244412E-3</v>
      </c>
      <c r="CE21" s="1">
        <v>6.7099797635530945E-3</v>
      </c>
      <c r="CF21" s="1">
        <v>2.1860964267260224E-3</v>
      </c>
      <c r="CG21" s="1">
        <v>7.1253303133257829E-3</v>
      </c>
      <c r="CH21" s="1">
        <v>8.2236842105263153E-3</v>
      </c>
      <c r="CI21" s="1">
        <v>8.3641908081028102E-2</v>
      </c>
      <c r="CJ21" s="1">
        <v>7.2428051151455404E-3</v>
      </c>
      <c r="CK21" s="1">
        <v>5.6273714023838918E-3</v>
      </c>
      <c r="CL21" s="1">
        <v>1.6169024649428043E-2</v>
      </c>
      <c r="CM21" s="1">
        <v>2.2934242306668806E-3</v>
      </c>
      <c r="CN21" s="1">
        <v>5.7661636609005031E-3</v>
      </c>
      <c r="CO21" s="1">
        <v>8.7922988479834079E-3</v>
      </c>
      <c r="CP21" s="1">
        <v>1.7804579087224543E-3</v>
      </c>
      <c r="CQ21" s="1">
        <v>4.0386036603921226E-2</v>
      </c>
      <c r="CR21" s="1">
        <v>1.088742025442182E-3</v>
      </c>
      <c r="CS21" s="1">
        <v>4.3020030816640985E-2</v>
      </c>
      <c r="CT21" s="1">
        <v>1.1314045579440763E-3</v>
      </c>
      <c r="CU21" s="1">
        <v>3.6488347904309448E-3</v>
      </c>
      <c r="CV21" s="1">
        <v>4.8786589942456844E-4</v>
      </c>
      <c r="CW21" s="1">
        <v>4.9677756949918197E-4</v>
      </c>
      <c r="CX21" s="1">
        <v>2.0890166875568335E-3</v>
      </c>
      <c r="CY21" s="1">
        <v>7.3682307205496789E-3</v>
      </c>
      <c r="CZ21" s="1">
        <v>3.3009242587924621E-3</v>
      </c>
      <c r="DA21" s="1">
        <v>0</v>
      </c>
      <c r="DB21" s="1">
        <v>5.5189160848809291E-5</v>
      </c>
      <c r="DC21" s="3">
        <v>3.1735366199184389E-3</v>
      </c>
    </row>
    <row r="22" spans="1:107" customFormat="1" ht="12.75" customHeight="1">
      <c r="A22" s="253">
        <v>201</v>
      </c>
      <c r="B22" s="291" t="s">
        <v>235</v>
      </c>
      <c r="C22" s="1">
        <v>4.7370058389968411E-2</v>
      </c>
      <c r="D22" s="1">
        <v>0</v>
      </c>
      <c r="E22" s="1">
        <v>6.6647624488241452E-4</v>
      </c>
      <c r="F22" s="1">
        <v>3.505082369435682E-5</v>
      </c>
      <c r="G22" s="1">
        <v>0</v>
      </c>
      <c r="H22" s="1">
        <v>0</v>
      </c>
      <c r="I22" s="1">
        <v>0</v>
      </c>
      <c r="J22" s="1">
        <v>1.2047321880345999E-5</v>
      </c>
      <c r="K22" s="1">
        <v>6.9620308243914755E-5</v>
      </c>
      <c r="L22" s="1">
        <v>0</v>
      </c>
      <c r="M22" s="1">
        <v>0</v>
      </c>
      <c r="N22" s="1">
        <v>0</v>
      </c>
      <c r="O22" s="1">
        <v>0</v>
      </c>
      <c r="P22" s="1">
        <v>0</v>
      </c>
      <c r="Q22" s="1">
        <v>0</v>
      </c>
      <c r="R22" s="1">
        <v>0</v>
      </c>
      <c r="S22" s="1">
        <v>0</v>
      </c>
      <c r="T22" s="1">
        <v>0</v>
      </c>
      <c r="U22" s="1">
        <v>0.18392370572207084</v>
      </c>
      <c r="V22" s="1">
        <v>6.233479307215844E-3</v>
      </c>
      <c r="W22" s="1">
        <v>0</v>
      </c>
      <c r="X22" s="1">
        <v>7.8453982489856931E-3</v>
      </c>
      <c r="Y22" s="1">
        <v>1.0817567729993509E-4</v>
      </c>
      <c r="Z22" s="1">
        <v>0</v>
      </c>
      <c r="AA22" s="1">
        <v>1.0936833119931711E-3</v>
      </c>
      <c r="AB22" s="1">
        <v>1.6657863730548898E-3</v>
      </c>
      <c r="AC22" s="1">
        <v>2.115180012394955E-6</v>
      </c>
      <c r="AD22" s="1">
        <v>-4.2127371927960988E-3</v>
      </c>
      <c r="AE22" s="1">
        <v>0</v>
      </c>
      <c r="AF22" s="1">
        <v>5.5401662049861494E-5</v>
      </c>
      <c r="AG22" s="1">
        <v>0</v>
      </c>
      <c r="AH22" s="1">
        <v>0</v>
      </c>
      <c r="AI22" s="1">
        <v>0</v>
      </c>
      <c r="AJ22" s="1">
        <v>0</v>
      </c>
      <c r="AK22" s="1">
        <v>4.7467603360706318E-5</v>
      </c>
      <c r="AL22" s="1">
        <v>-1.1983197535792584E-3</v>
      </c>
      <c r="AM22" s="1">
        <v>0</v>
      </c>
      <c r="AN22" s="1">
        <v>0</v>
      </c>
      <c r="AO22" s="1">
        <v>1.5343465549772959E-4</v>
      </c>
      <c r="AP22" s="1">
        <v>0</v>
      </c>
      <c r="AQ22" s="1">
        <v>0</v>
      </c>
      <c r="AR22" s="1">
        <v>0</v>
      </c>
      <c r="AS22" s="1">
        <v>0</v>
      </c>
      <c r="AT22" s="1">
        <v>0</v>
      </c>
      <c r="AU22" s="1">
        <v>0</v>
      </c>
      <c r="AV22" s="1">
        <v>0</v>
      </c>
      <c r="AW22" s="1">
        <v>0</v>
      </c>
      <c r="AX22" s="1">
        <v>0</v>
      </c>
      <c r="AY22" s="1">
        <v>0</v>
      </c>
      <c r="AZ22" s="1">
        <v>0</v>
      </c>
      <c r="BA22" s="1">
        <v>0</v>
      </c>
      <c r="BB22" s="1">
        <v>0</v>
      </c>
      <c r="BC22" s="1">
        <v>0</v>
      </c>
      <c r="BD22" s="1">
        <v>0</v>
      </c>
      <c r="BE22" s="1">
        <v>0</v>
      </c>
      <c r="BF22" s="1">
        <v>0</v>
      </c>
      <c r="BG22" s="1">
        <v>0</v>
      </c>
      <c r="BH22" s="1">
        <v>0</v>
      </c>
      <c r="BI22" s="1">
        <v>0</v>
      </c>
      <c r="BJ22" s="1">
        <v>0</v>
      </c>
      <c r="BK22" s="1">
        <v>3.9184611767574296E-4</v>
      </c>
      <c r="BL22" s="1">
        <v>1.0340860618124944E-4</v>
      </c>
      <c r="BM22" s="1">
        <v>1.3430229955381791E-4</v>
      </c>
      <c r="BN22" s="1">
        <v>1.1911852293031566E-4</v>
      </c>
      <c r="BO22" s="1">
        <v>0</v>
      </c>
      <c r="BP22" s="1">
        <v>0</v>
      </c>
      <c r="BQ22" s="1">
        <v>0</v>
      </c>
      <c r="BR22" s="1">
        <v>0</v>
      </c>
      <c r="BS22" s="1">
        <v>0</v>
      </c>
      <c r="BT22" s="1">
        <v>0</v>
      </c>
      <c r="BU22" s="1">
        <v>0</v>
      </c>
      <c r="BV22" s="1">
        <v>0</v>
      </c>
      <c r="BW22" s="1">
        <v>0</v>
      </c>
      <c r="BX22" s="1">
        <v>0</v>
      </c>
      <c r="BY22" s="1">
        <v>0</v>
      </c>
      <c r="BZ22" s="1">
        <v>0</v>
      </c>
      <c r="CA22" s="1">
        <v>0</v>
      </c>
      <c r="CB22" s="1">
        <v>1.9140587616039814E-5</v>
      </c>
      <c r="CC22" s="1">
        <v>0</v>
      </c>
      <c r="CD22" s="1">
        <v>0</v>
      </c>
      <c r="CE22" s="1">
        <v>0</v>
      </c>
      <c r="CF22" s="1">
        <v>0</v>
      </c>
      <c r="CG22" s="1">
        <v>0</v>
      </c>
      <c r="CH22" s="1">
        <v>0</v>
      </c>
      <c r="CI22" s="1">
        <v>0</v>
      </c>
      <c r="CJ22" s="1">
        <v>2.7383006106410362E-6</v>
      </c>
      <c r="CK22" s="1">
        <v>0</v>
      </c>
      <c r="CL22" s="1">
        <v>0</v>
      </c>
      <c r="CM22" s="1">
        <v>0</v>
      </c>
      <c r="CN22" s="1">
        <v>0</v>
      </c>
      <c r="CO22" s="1">
        <v>0</v>
      </c>
      <c r="CP22" s="1">
        <v>0</v>
      </c>
      <c r="CQ22" s="1">
        <v>0</v>
      </c>
      <c r="CR22" s="1">
        <v>0</v>
      </c>
      <c r="CS22" s="1">
        <v>0</v>
      </c>
      <c r="CT22" s="1">
        <v>0</v>
      </c>
      <c r="CU22" s="1">
        <v>0</v>
      </c>
      <c r="CV22" s="1">
        <v>0</v>
      </c>
      <c r="CW22" s="1">
        <v>0</v>
      </c>
      <c r="CX22" s="1">
        <v>0</v>
      </c>
      <c r="CY22" s="1">
        <v>1.205436518699334E-4</v>
      </c>
      <c r="CZ22" s="1">
        <v>6.0016804705317493E-4</v>
      </c>
      <c r="DA22" s="1">
        <v>0</v>
      </c>
      <c r="DB22" s="1">
        <v>1.2969452799470183E-3</v>
      </c>
      <c r="DC22" s="3">
        <v>5.5615462480673034E-4</v>
      </c>
    </row>
    <row r="23" spans="1:107" customFormat="1" ht="12.75" customHeight="1">
      <c r="A23" s="254">
        <v>202</v>
      </c>
      <c r="B23" s="264" t="s">
        <v>236</v>
      </c>
      <c r="C23" s="26">
        <v>9.2131712453335883E-4</v>
      </c>
      <c r="D23" s="26">
        <v>5.11040606434853E-4</v>
      </c>
      <c r="E23" s="26">
        <v>1.6185851661430068E-3</v>
      </c>
      <c r="F23" s="26">
        <v>0</v>
      </c>
      <c r="G23" s="26">
        <v>2.0537353822363972E-3</v>
      </c>
      <c r="H23" s="26">
        <v>0</v>
      </c>
      <c r="I23" s="26">
        <v>2.996105063417557E-4</v>
      </c>
      <c r="J23" s="26">
        <v>2.9997831482061537E-3</v>
      </c>
      <c r="K23" s="26">
        <v>5.6566500448180731E-4</v>
      </c>
      <c r="L23" s="26">
        <v>2.3484387231451683E-3</v>
      </c>
      <c r="M23" s="26">
        <v>0</v>
      </c>
      <c r="N23" s="26">
        <v>7.6923076923076923E-4</v>
      </c>
      <c r="O23" s="26">
        <v>6.4102564102564103E-4</v>
      </c>
      <c r="P23" s="26">
        <v>8.4738581476146083E-5</v>
      </c>
      <c r="Q23" s="26">
        <v>1.5902043412578516E-4</v>
      </c>
      <c r="R23" s="26">
        <v>4.3541923551171395E-3</v>
      </c>
      <c r="S23" s="26">
        <v>0</v>
      </c>
      <c r="T23" s="26">
        <v>0</v>
      </c>
      <c r="U23" s="26">
        <v>8.7317314837750806E-2</v>
      </c>
      <c r="V23" s="26">
        <v>0.15149721860575216</v>
      </c>
      <c r="W23" s="26">
        <v>6.0745886287145411E-3</v>
      </c>
      <c r="X23" s="26">
        <v>2.0952380952380951E-2</v>
      </c>
      <c r="Y23" s="26">
        <v>1.5120555782590927E-2</v>
      </c>
      <c r="Z23" s="26">
        <v>1.1673151750972763E-2</v>
      </c>
      <c r="AA23" s="26">
        <v>2.736875800256082E-2</v>
      </c>
      <c r="AB23" s="26">
        <v>5.2005037988055093E-2</v>
      </c>
      <c r="AC23" s="26">
        <v>3.8073240223109186E-5</v>
      </c>
      <c r="AD23" s="26">
        <v>1.9313408333735695E-4</v>
      </c>
      <c r="AE23" s="26">
        <v>3.960486879931494E-3</v>
      </c>
      <c r="AF23" s="26">
        <v>1.4681440443213296E-2</v>
      </c>
      <c r="AG23" s="26">
        <v>9.9800399201596798E-4</v>
      </c>
      <c r="AH23" s="26">
        <v>1.5384615384615385E-2</v>
      </c>
      <c r="AI23" s="26">
        <v>5.5614452805922943E-4</v>
      </c>
      <c r="AJ23" s="26">
        <v>1.7366033456195067E-2</v>
      </c>
      <c r="AK23" s="26">
        <v>4.224616699102862E-3</v>
      </c>
      <c r="AL23" s="26">
        <v>3.4924523902508746E-3</v>
      </c>
      <c r="AM23" s="26">
        <v>1.3828070984097719E-3</v>
      </c>
      <c r="AN23" s="26">
        <v>2.3724792408066428E-4</v>
      </c>
      <c r="AO23" s="26">
        <v>5.9507765037632957E-4</v>
      </c>
      <c r="AP23" s="26">
        <v>1.6672841793256763E-3</v>
      </c>
      <c r="AQ23" s="26">
        <v>5.9801509882093477E-3</v>
      </c>
      <c r="AR23" s="26">
        <v>6.0827250608272508E-4</v>
      </c>
      <c r="AS23" s="26">
        <v>1.5219212510471935E-3</v>
      </c>
      <c r="AT23" s="26">
        <v>6.5877760156154693E-4</v>
      </c>
      <c r="AU23" s="26">
        <v>4.9724541823864619E-4</v>
      </c>
      <c r="AV23" s="26">
        <v>8.1594674873850335E-3</v>
      </c>
      <c r="AW23" s="26">
        <v>2.5565276673105331E-3</v>
      </c>
      <c r="AX23" s="26">
        <v>7.4867542041004377E-4</v>
      </c>
      <c r="AY23" s="26">
        <v>6.3532401524777639E-4</v>
      </c>
      <c r="AZ23" s="26">
        <v>1.6869095816464237E-4</v>
      </c>
      <c r="BA23" s="26">
        <v>1.6524723528664039E-3</v>
      </c>
      <c r="BB23" s="26">
        <v>5.4733813862726539E-3</v>
      </c>
      <c r="BC23" s="26">
        <v>9.2021219010501247E-4</v>
      </c>
      <c r="BD23" s="26">
        <v>1.0007196664835562E-4</v>
      </c>
      <c r="BE23" s="26">
        <v>2.2157586400867097E-3</v>
      </c>
      <c r="BF23" s="26">
        <v>0</v>
      </c>
      <c r="BG23" s="26">
        <v>4.1639974375400381E-3</v>
      </c>
      <c r="BH23" s="26">
        <v>5.5754156964350136E-4</v>
      </c>
      <c r="BI23" s="26">
        <v>1.5801211727207881E-4</v>
      </c>
      <c r="BJ23" s="26">
        <v>3.2728149653770626E-4</v>
      </c>
      <c r="BK23" s="26">
        <v>6.4436917128899958E-4</v>
      </c>
      <c r="BL23" s="26">
        <v>6.2045163708749664E-4</v>
      </c>
      <c r="BM23" s="26">
        <v>2.9844955456403982E-6</v>
      </c>
      <c r="BN23" s="26">
        <v>0</v>
      </c>
      <c r="BO23" s="26">
        <v>8.2337964843855801E-3</v>
      </c>
      <c r="BP23" s="26">
        <v>6.6044540618519524E-3</v>
      </c>
      <c r="BQ23" s="26">
        <v>0</v>
      </c>
      <c r="BR23" s="26">
        <v>0</v>
      </c>
      <c r="BS23" s="26">
        <v>0</v>
      </c>
      <c r="BT23" s="26">
        <v>0</v>
      </c>
      <c r="BU23" s="26">
        <v>0</v>
      </c>
      <c r="BV23" s="26">
        <v>0</v>
      </c>
      <c r="BW23" s="26">
        <v>4.574425909548352E-5</v>
      </c>
      <c r="BX23" s="26">
        <v>0</v>
      </c>
      <c r="BY23" s="26">
        <v>0</v>
      </c>
      <c r="BZ23" s="26">
        <v>0</v>
      </c>
      <c r="CA23" s="26">
        <v>0</v>
      </c>
      <c r="CB23" s="26">
        <v>6.5077997894535358E-4</v>
      </c>
      <c r="CC23" s="26">
        <v>3.6221385105766447E-5</v>
      </c>
      <c r="CD23" s="26">
        <v>0</v>
      </c>
      <c r="CE23" s="26">
        <v>0</v>
      </c>
      <c r="CF23" s="26">
        <v>0</v>
      </c>
      <c r="CG23" s="26">
        <v>0</v>
      </c>
      <c r="CH23" s="26">
        <v>0</v>
      </c>
      <c r="CI23" s="26">
        <v>1.7425397516880855E-4</v>
      </c>
      <c r="CJ23" s="26">
        <v>1.4512993236397492E-4</v>
      </c>
      <c r="CK23" s="26">
        <v>1.6514662956372391E-5</v>
      </c>
      <c r="CL23" s="26">
        <v>3.2713103994332507E-3</v>
      </c>
      <c r="CM23" s="26">
        <v>2.965809899710935E-4</v>
      </c>
      <c r="CN23" s="26">
        <v>1.1225616488774383E-2</v>
      </c>
      <c r="CO23" s="26">
        <v>2.8556184292595683E-4</v>
      </c>
      <c r="CP23" s="26">
        <v>2.8630478934230422E-4</v>
      </c>
      <c r="CQ23" s="26">
        <v>0</v>
      </c>
      <c r="CR23" s="26">
        <v>0</v>
      </c>
      <c r="CS23" s="26">
        <v>2.4653312788906008E-4</v>
      </c>
      <c r="CT23" s="26">
        <v>3.8386940358816875E-4</v>
      </c>
      <c r="CU23" s="26">
        <v>0</v>
      </c>
      <c r="CV23" s="26">
        <v>7.5056292219164374E-5</v>
      </c>
      <c r="CW23" s="26">
        <v>3.0469024262616497E-4</v>
      </c>
      <c r="CX23" s="26">
        <v>2.3593600235936002E-3</v>
      </c>
      <c r="CY23" s="26">
        <v>5.4244643341470032E-4</v>
      </c>
      <c r="CZ23" s="26">
        <v>0</v>
      </c>
      <c r="DA23" s="26">
        <v>0</v>
      </c>
      <c r="DB23" s="26">
        <v>9.9340489527856724E-4</v>
      </c>
      <c r="DC23" s="6">
        <v>2.7899555918815245E-3</v>
      </c>
    </row>
    <row r="24" spans="1:107" customFormat="1" ht="12.75" customHeight="1">
      <c r="A24" s="253">
        <v>203</v>
      </c>
      <c r="B24" s="291" t="s">
        <v>237</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1.6472628189249442E-2</v>
      </c>
      <c r="V24" s="1">
        <v>1.9726200339290645E-4</v>
      </c>
      <c r="W24" s="1">
        <v>0.19329606533142926</v>
      </c>
      <c r="X24" s="1">
        <v>0.27382874225923554</v>
      </c>
      <c r="Y24" s="1">
        <v>0.34719584605399167</v>
      </c>
      <c r="Z24" s="1">
        <v>0</v>
      </c>
      <c r="AA24" s="1">
        <v>4.0012804097311138E-4</v>
      </c>
      <c r="AB24" s="1">
        <v>5.0650740123782826E-3</v>
      </c>
      <c r="AC24" s="1">
        <v>1.2479562073130235E-4</v>
      </c>
      <c r="AD24" s="1">
        <v>0</v>
      </c>
      <c r="AE24" s="1">
        <v>1.5291455134870635E-5</v>
      </c>
      <c r="AF24" s="1">
        <v>4.986149584487535E-4</v>
      </c>
      <c r="AG24" s="1">
        <v>0</v>
      </c>
      <c r="AH24" s="1">
        <v>0</v>
      </c>
      <c r="AI24" s="1">
        <v>0</v>
      </c>
      <c r="AJ24" s="1">
        <v>0</v>
      </c>
      <c r="AK24" s="1">
        <v>3.7974082688565055E-4</v>
      </c>
      <c r="AL24" s="1">
        <v>0</v>
      </c>
      <c r="AM24" s="1">
        <v>0</v>
      </c>
      <c r="AN24" s="1">
        <v>0</v>
      </c>
      <c r="AO24" s="1">
        <v>0</v>
      </c>
      <c r="AP24" s="1">
        <v>0</v>
      </c>
      <c r="AQ24" s="1">
        <v>0</v>
      </c>
      <c r="AR24" s="1">
        <v>0</v>
      </c>
      <c r="AS24" s="1">
        <v>4.1887740854509915E-5</v>
      </c>
      <c r="AT24" s="1">
        <v>0</v>
      </c>
      <c r="AU24" s="1">
        <v>0</v>
      </c>
      <c r="AV24" s="1">
        <v>2.0449793201466251E-5</v>
      </c>
      <c r="AW24" s="1">
        <v>1.704351778207022E-4</v>
      </c>
      <c r="AX24" s="1">
        <v>0</v>
      </c>
      <c r="AY24" s="1">
        <v>0</v>
      </c>
      <c r="AZ24" s="1">
        <v>0</v>
      </c>
      <c r="BA24" s="1">
        <v>0</v>
      </c>
      <c r="BB24" s="1">
        <v>0</v>
      </c>
      <c r="BC24" s="1">
        <v>0</v>
      </c>
      <c r="BD24" s="1">
        <v>0</v>
      </c>
      <c r="BE24" s="1">
        <v>2.0579801610712471E-5</v>
      </c>
      <c r="BF24" s="1">
        <v>0</v>
      </c>
      <c r="BG24" s="1">
        <v>8.0076873798846893E-4</v>
      </c>
      <c r="BH24" s="1">
        <v>0</v>
      </c>
      <c r="BI24" s="1">
        <v>0</v>
      </c>
      <c r="BJ24" s="1">
        <v>0</v>
      </c>
      <c r="BK24" s="1">
        <v>0</v>
      </c>
      <c r="BL24" s="1">
        <v>0</v>
      </c>
      <c r="BM24" s="1">
        <v>0</v>
      </c>
      <c r="BN24" s="1">
        <v>2.3823704586063132E-4</v>
      </c>
      <c r="BO24" s="1">
        <v>0</v>
      </c>
      <c r="BP24" s="1">
        <v>0</v>
      </c>
      <c r="BQ24" s="1">
        <v>0</v>
      </c>
      <c r="BR24" s="1">
        <v>0</v>
      </c>
      <c r="BS24" s="1">
        <v>0</v>
      </c>
      <c r="BT24" s="1">
        <v>0</v>
      </c>
      <c r="BU24" s="1">
        <v>0</v>
      </c>
      <c r="BV24" s="1">
        <v>0</v>
      </c>
      <c r="BW24" s="1">
        <v>0</v>
      </c>
      <c r="BX24" s="1">
        <v>0</v>
      </c>
      <c r="BY24" s="1">
        <v>0</v>
      </c>
      <c r="BZ24" s="1">
        <v>0</v>
      </c>
      <c r="CA24" s="1">
        <v>0</v>
      </c>
      <c r="CB24" s="1">
        <v>0</v>
      </c>
      <c r="CC24" s="1">
        <v>0</v>
      </c>
      <c r="CD24" s="1">
        <v>0</v>
      </c>
      <c r="CE24" s="1">
        <v>0</v>
      </c>
      <c r="CF24" s="1">
        <v>0</v>
      </c>
      <c r="CG24" s="1">
        <v>0</v>
      </c>
      <c r="CH24" s="1">
        <v>0</v>
      </c>
      <c r="CI24" s="1">
        <v>0</v>
      </c>
      <c r="CJ24" s="1">
        <v>0</v>
      </c>
      <c r="CK24" s="1">
        <v>0</v>
      </c>
      <c r="CL24" s="1">
        <v>8.1261850686558453E-4</v>
      </c>
      <c r="CM24" s="1">
        <v>6.5004052596404055E-5</v>
      </c>
      <c r="CN24" s="1">
        <v>6.1342166605324504E-5</v>
      </c>
      <c r="CO24" s="1">
        <v>0</v>
      </c>
      <c r="CP24" s="1">
        <v>0</v>
      </c>
      <c r="CQ24" s="1">
        <v>0</v>
      </c>
      <c r="CR24" s="1">
        <v>0</v>
      </c>
      <c r="CS24" s="1">
        <v>0</v>
      </c>
      <c r="CT24" s="1">
        <v>0</v>
      </c>
      <c r="CU24" s="1">
        <v>0</v>
      </c>
      <c r="CV24" s="1">
        <v>0</v>
      </c>
      <c r="CW24" s="1">
        <v>0</v>
      </c>
      <c r="CX24" s="1">
        <v>0</v>
      </c>
      <c r="CY24" s="1">
        <v>0</v>
      </c>
      <c r="CZ24" s="1">
        <v>0</v>
      </c>
      <c r="DA24" s="1">
        <v>0</v>
      </c>
      <c r="DB24" s="1">
        <v>0</v>
      </c>
      <c r="DC24" s="3">
        <v>1.3969941522826148E-2</v>
      </c>
    </row>
    <row r="25" spans="1:107" customFormat="1" ht="12.75" customHeight="1">
      <c r="A25" s="253">
        <v>204</v>
      </c>
      <c r="B25" s="291" t="s">
        <v>331</v>
      </c>
      <c r="C25" s="1">
        <v>0</v>
      </c>
      <c r="D25" s="1">
        <v>0</v>
      </c>
      <c r="E25" s="1">
        <v>3.8084356850423686E-4</v>
      </c>
      <c r="F25" s="1">
        <v>7.010164738871364E-5</v>
      </c>
      <c r="G25" s="1">
        <v>0</v>
      </c>
      <c r="H25" s="1">
        <v>0</v>
      </c>
      <c r="I25" s="1">
        <v>2.3303039382136558E-3</v>
      </c>
      <c r="J25" s="1">
        <v>3.4214394140182638E-3</v>
      </c>
      <c r="K25" s="1">
        <v>2.1321219399698891E-3</v>
      </c>
      <c r="L25" s="1">
        <v>1.391667391493433E-3</v>
      </c>
      <c r="M25" s="1">
        <v>0</v>
      </c>
      <c r="N25" s="1">
        <v>3.0769230769230769E-3</v>
      </c>
      <c r="O25" s="1">
        <v>0</v>
      </c>
      <c r="P25" s="1">
        <v>8.4738581476146086E-4</v>
      </c>
      <c r="Q25" s="1">
        <v>1.9877554265723147E-3</v>
      </c>
      <c r="R25" s="1">
        <v>1.5991060419235512E-2</v>
      </c>
      <c r="S25" s="1">
        <v>2.3752969121140142E-4</v>
      </c>
      <c r="T25" s="1">
        <v>3.9373178990471691E-4</v>
      </c>
      <c r="U25" s="1">
        <v>6.1927173643794896E-3</v>
      </c>
      <c r="V25" s="1">
        <v>7.4170513275732828E-3</v>
      </c>
      <c r="W25" s="1">
        <v>1.609963330008396E-2</v>
      </c>
      <c r="X25" s="1">
        <v>0.34012812299807815</v>
      </c>
      <c r="Y25" s="1">
        <v>0.25713358494194571</v>
      </c>
      <c r="Z25" s="1">
        <v>0.26459143968871596</v>
      </c>
      <c r="AA25" s="1">
        <v>6.7488262910798125E-2</v>
      </c>
      <c r="AB25" s="1">
        <v>0.12237435501564214</v>
      </c>
      <c r="AC25" s="1">
        <v>2.3901534140062991E-4</v>
      </c>
      <c r="AD25" s="1">
        <v>5.5526048959490121E-4</v>
      </c>
      <c r="AE25" s="1">
        <v>3.7066487246926419E-2</v>
      </c>
      <c r="AF25" s="1">
        <v>9.1800554016620503E-2</v>
      </c>
      <c r="AG25" s="1">
        <v>3.9920159680638719E-3</v>
      </c>
      <c r="AH25" s="1">
        <v>3.0769230769230771E-2</v>
      </c>
      <c r="AI25" s="1">
        <v>2.2593371452406195E-4</v>
      </c>
      <c r="AJ25" s="1">
        <v>7.7969946129855406E-4</v>
      </c>
      <c r="AK25" s="1">
        <v>9.5409882755019704E-3</v>
      </c>
      <c r="AL25" s="1">
        <v>3.7537727220555079E-5</v>
      </c>
      <c r="AM25" s="1">
        <v>0</v>
      </c>
      <c r="AN25" s="1">
        <v>0</v>
      </c>
      <c r="AO25" s="1">
        <v>4.3334922971656058E-4</v>
      </c>
      <c r="AP25" s="1">
        <v>9.262689885142646E-3</v>
      </c>
      <c r="AQ25" s="1">
        <v>1.27237255068284E-4</v>
      </c>
      <c r="AR25" s="1">
        <v>2.8624588521540003E-4</v>
      </c>
      <c r="AS25" s="1">
        <v>8.6567997765987152E-4</v>
      </c>
      <c r="AT25" s="1">
        <v>2.4399170428205441E-5</v>
      </c>
      <c r="AU25" s="1">
        <v>1.4996290391324253E-4</v>
      </c>
      <c r="AV25" s="1">
        <v>4.4018179866156101E-3</v>
      </c>
      <c r="AW25" s="1">
        <v>1.1362345188046814E-3</v>
      </c>
      <c r="AX25" s="1">
        <v>1.0942179221377563E-3</v>
      </c>
      <c r="AY25" s="1">
        <v>4.4472681067344345E-3</v>
      </c>
      <c r="AZ25" s="1">
        <v>1.5182186234817814E-3</v>
      </c>
      <c r="BA25" s="1">
        <v>1.2711325791280032E-4</v>
      </c>
      <c r="BB25" s="1">
        <v>4.2835158675177292E-4</v>
      </c>
      <c r="BC25" s="1">
        <v>5.4130128829706612E-5</v>
      </c>
      <c r="BD25" s="1">
        <v>1.5756011770166631E-4</v>
      </c>
      <c r="BE25" s="1">
        <v>2.0579801610712471E-5</v>
      </c>
      <c r="BF25" s="1">
        <v>0</v>
      </c>
      <c r="BG25" s="1">
        <v>2.5624599615631004E-3</v>
      </c>
      <c r="BH25" s="1">
        <v>0</v>
      </c>
      <c r="BI25" s="1">
        <v>5.8690214986772127E-5</v>
      </c>
      <c r="BJ25" s="1">
        <v>2.0670410307644608E-4</v>
      </c>
      <c r="BK25" s="1">
        <v>0</v>
      </c>
      <c r="BL25" s="1">
        <v>0</v>
      </c>
      <c r="BM25" s="1">
        <v>0</v>
      </c>
      <c r="BN25" s="1">
        <v>0</v>
      </c>
      <c r="BO25" s="1">
        <v>5.4169713713063024E-5</v>
      </c>
      <c r="BP25" s="1">
        <v>0</v>
      </c>
      <c r="BQ25" s="1">
        <v>0</v>
      </c>
      <c r="BR25" s="1">
        <v>0</v>
      </c>
      <c r="BS25" s="1">
        <v>0</v>
      </c>
      <c r="BT25" s="1">
        <v>0</v>
      </c>
      <c r="BU25" s="1">
        <v>0</v>
      </c>
      <c r="BV25" s="1">
        <v>0</v>
      </c>
      <c r="BW25" s="1">
        <v>0</v>
      </c>
      <c r="BX25" s="1">
        <v>0</v>
      </c>
      <c r="BY25" s="1">
        <v>0</v>
      </c>
      <c r="BZ25" s="1">
        <v>0</v>
      </c>
      <c r="CA25" s="1">
        <v>0</v>
      </c>
      <c r="CB25" s="1">
        <v>0</v>
      </c>
      <c r="CC25" s="1">
        <v>3.6221385105766447E-5</v>
      </c>
      <c r="CD25" s="1">
        <v>0</v>
      </c>
      <c r="CE25" s="1">
        <v>0</v>
      </c>
      <c r="CF25" s="1">
        <v>0</v>
      </c>
      <c r="CG25" s="1">
        <v>0</v>
      </c>
      <c r="CH25" s="1">
        <v>0</v>
      </c>
      <c r="CI25" s="1">
        <v>2.1781746896101068E-4</v>
      </c>
      <c r="CJ25" s="1">
        <v>5.4766012212820724E-6</v>
      </c>
      <c r="CK25" s="1">
        <v>3.7983724799656496E-4</v>
      </c>
      <c r="CL25" s="1">
        <v>3.0629466797241264E-3</v>
      </c>
      <c r="CM25" s="1">
        <v>3.6767917249841045E-4</v>
      </c>
      <c r="CN25" s="1">
        <v>7.3610599926389399E-4</v>
      </c>
      <c r="CO25" s="1">
        <v>7.5147853401567581E-6</v>
      </c>
      <c r="CP25" s="1">
        <v>4.4735123334735035E-5</v>
      </c>
      <c r="CQ25" s="1">
        <v>0</v>
      </c>
      <c r="CR25" s="1">
        <v>0</v>
      </c>
      <c r="CS25" s="1">
        <v>0</v>
      </c>
      <c r="CT25" s="1">
        <v>3.6366575076773883E-4</v>
      </c>
      <c r="CU25" s="1">
        <v>0</v>
      </c>
      <c r="CV25" s="1">
        <v>0</v>
      </c>
      <c r="CW25" s="1">
        <v>0</v>
      </c>
      <c r="CX25" s="1">
        <v>8.3560667502273337E-4</v>
      </c>
      <c r="CY25" s="1">
        <v>0</v>
      </c>
      <c r="CZ25" s="1">
        <v>6.0016804705317486E-5</v>
      </c>
      <c r="DA25" s="1">
        <v>0</v>
      </c>
      <c r="DB25" s="1">
        <v>2.4835122381964181E-4</v>
      </c>
      <c r="DC25" s="3">
        <v>1.1879178792020795E-2</v>
      </c>
    </row>
    <row r="26" spans="1:107" customFormat="1" ht="12.75" customHeight="1">
      <c r="A26" s="253">
        <v>205</v>
      </c>
      <c r="B26" s="291" t="s">
        <v>239</v>
      </c>
      <c r="C26" s="1">
        <v>0</v>
      </c>
      <c r="D26" s="1">
        <v>0</v>
      </c>
      <c r="E26" s="1">
        <v>0</v>
      </c>
      <c r="F26" s="1">
        <v>0</v>
      </c>
      <c r="G26" s="1">
        <v>0</v>
      </c>
      <c r="H26" s="1">
        <v>0</v>
      </c>
      <c r="I26" s="1">
        <v>0</v>
      </c>
      <c r="J26" s="1">
        <v>2.4094643760691998E-5</v>
      </c>
      <c r="K26" s="1">
        <v>0</v>
      </c>
      <c r="L26" s="1">
        <v>0</v>
      </c>
      <c r="M26" s="1">
        <v>0</v>
      </c>
      <c r="N26" s="1">
        <v>2.3076923076923079E-3</v>
      </c>
      <c r="O26" s="1">
        <v>0</v>
      </c>
      <c r="P26" s="1">
        <v>1.1016015591898993E-3</v>
      </c>
      <c r="Q26" s="1">
        <v>4.770613023773555E-4</v>
      </c>
      <c r="R26" s="1">
        <v>3.1211467324291E-3</v>
      </c>
      <c r="S26" s="1">
        <v>4.7505938242280285E-4</v>
      </c>
      <c r="T26" s="1">
        <v>5.5122450586660371E-4</v>
      </c>
      <c r="U26" s="1">
        <v>0</v>
      </c>
      <c r="V26" s="1">
        <v>0</v>
      </c>
      <c r="W26" s="1">
        <v>0</v>
      </c>
      <c r="X26" s="1">
        <v>0</v>
      </c>
      <c r="Y26" s="1">
        <v>4.6996322026971798E-3</v>
      </c>
      <c r="Z26" s="1">
        <v>6.6147859922178989E-2</v>
      </c>
      <c r="AA26" s="1">
        <v>0</v>
      </c>
      <c r="AB26" s="1">
        <v>2.5867089207600321E-3</v>
      </c>
      <c r="AC26" s="1">
        <v>0</v>
      </c>
      <c r="AD26" s="1">
        <v>0</v>
      </c>
      <c r="AE26" s="1">
        <v>0.15416845066976573</v>
      </c>
      <c r="AF26" s="1">
        <v>9.418282548476454E-4</v>
      </c>
      <c r="AG26" s="1">
        <v>1.0978043912175649E-2</v>
      </c>
      <c r="AH26" s="1">
        <v>0</v>
      </c>
      <c r="AI26" s="1">
        <v>0</v>
      </c>
      <c r="AJ26" s="1">
        <v>0</v>
      </c>
      <c r="AK26" s="1">
        <v>1.4240281008211894E-3</v>
      </c>
      <c r="AL26" s="1">
        <v>0</v>
      </c>
      <c r="AM26" s="1">
        <v>0</v>
      </c>
      <c r="AN26" s="1">
        <v>0</v>
      </c>
      <c r="AO26" s="1">
        <v>0</v>
      </c>
      <c r="AP26" s="1">
        <v>1.5153760652093368E-2</v>
      </c>
      <c r="AQ26" s="1">
        <v>0</v>
      </c>
      <c r="AR26" s="1">
        <v>1.0734220695577502E-4</v>
      </c>
      <c r="AS26" s="1">
        <v>0</v>
      </c>
      <c r="AT26" s="1">
        <v>9.7596681712821764E-5</v>
      </c>
      <c r="AU26" s="1">
        <v>1.8863754755402611E-3</v>
      </c>
      <c r="AV26" s="1">
        <v>1.9120556643370944E-3</v>
      </c>
      <c r="AW26" s="1">
        <v>2.1020338597886605E-3</v>
      </c>
      <c r="AX26" s="1">
        <v>4.2616908546417873E-3</v>
      </c>
      <c r="AY26" s="1">
        <v>6.3532401524777635E-3</v>
      </c>
      <c r="AZ26" s="1">
        <v>0</v>
      </c>
      <c r="BA26" s="1">
        <v>1.5253590949536036E-3</v>
      </c>
      <c r="BB26" s="1">
        <v>6.0233636704971521E-3</v>
      </c>
      <c r="BC26" s="1">
        <v>9.2021219010501247E-4</v>
      </c>
      <c r="BD26" s="1">
        <v>1.2306722706967989E-3</v>
      </c>
      <c r="BE26" s="1">
        <v>5.6251457735947421E-4</v>
      </c>
      <c r="BF26" s="1">
        <v>0</v>
      </c>
      <c r="BG26" s="1">
        <v>7.6873798846893021E-3</v>
      </c>
      <c r="BH26" s="1">
        <v>0</v>
      </c>
      <c r="BI26" s="1">
        <v>0</v>
      </c>
      <c r="BJ26" s="1">
        <v>0</v>
      </c>
      <c r="BK26" s="1">
        <v>0</v>
      </c>
      <c r="BL26" s="1">
        <v>0</v>
      </c>
      <c r="BM26" s="1">
        <v>0</v>
      </c>
      <c r="BN26" s="1">
        <v>0</v>
      </c>
      <c r="BO26" s="1">
        <v>0</v>
      </c>
      <c r="BP26" s="1">
        <v>0</v>
      </c>
      <c r="BQ26" s="1">
        <v>0</v>
      </c>
      <c r="BR26" s="1">
        <v>0</v>
      </c>
      <c r="BS26" s="1">
        <v>0</v>
      </c>
      <c r="BT26" s="1">
        <v>0</v>
      </c>
      <c r="BU26" s="1">
        <v>0</v>
      </c>
      <c r="BV26" s="1">
        <v>0</v>
      </c>
      <c r="BW26" s="1">
        <v>0</v>
      </c>
      <c r="BX26" s="1">
        <v>0</v>
      </c>
      <c r="BY26" s="1">
        <v>0</v>
      </c>
      <c r="BZ26" s="1">
        <v>0</v>
      </c>
      <c r="CA26" s="1">
        <v>0</v>
      </c>
      <c r="CB26" s="1">
        <v>0</v>
      </c>
      <c r="CC26" s="1">
        <v>0</v>
      </c>
      <c r="CD26" s="1">
        <v>0</v>
      </c>
      <c r="CE26" s="1">
        <v>0</v>
      </c>
      <c r="CF26" s="1">
        <v>0</v>
      </c>
      <c r="CG26" s="1">
        <v>0</v>
      </c>
      <c r="CH26" s="1">
        <v>0</v>
      </c>
      <c r="CI26" s="1">
        <v>0</v>
      </c>
      <c r="CJ26" s="1">
        <v>0</v>
      </c>
      <c r="CK26" s="1">
        <v>0</v>
      </c>
      <c r="CL26" s="1">
        <v>0</v>
      </c>
      <c r="CM26" s="1">
        <v>1.5641600156009725E-4</v>
      </c>
      <c r="CN26" s="1">
        <v>1.840264998159735E-4</v>
      </c>
      <c r="CO26" s="1">
        <v>0</v>
      </c>
      <c r="CP26" s="1">
        <v>8.9470246669470069E-6</v>
      </c>
      <c r="CQ26" s="1">
        <v>0</v>
      </c>
      <c r="CR26" s="1">
        <v>0</v>
      </c>
      <c r="CS26" s="1">
        <v>0</v>
      </c>
      <c r="CT26" s="1">
        <v>0</v>
      </c>
      <c r="CU26" s="1">
        <v>0</v>
      </c>
      <c r="CV26" s="1">
        <v>0</v>
      </c>
      <c r="CW26" s="1">
        <v>0</v>
      </c>
      <c r="CX26" s="1">
        <v>0</v>
      </c>
      <c r="CY26" s="1">
        <v>0</v>
      </c>
      <c r="CZ26" s="1">
        <v>0</v>
      </c>
      <c r="DA26" s="1">
        <v>0</v>
      </c>
      <c r="DB26" s="1">
        <v>1.5177019233422555E-3</v>
      </c>
      <c r="DC26" s="3">
        <v>1.3292805517508268E-3</v>
      </c>
    </row>
    <row r="27" spans="1:107" customFormat="1" ht="12.75" customHeight="1">
      <c r="A27" s="253">
        <v>206</v>
      </c>
      <c r="B27" s="291" t="s">
        <v>240</v>
      </c>
      <c r="C27" s="1">
        <v>0</v>
      </c>
      <c r="D27" s="1">
        <v>0</v>
      </c>
      <c r="E27" s="1">
        <v>0</v>
      </c>
      <c r="F27" s="1">
        <v>0</v>
      </c>
      <c r="G27" s="1">
        <v>0</v>
      </c>
      <c r="H27" s="1">
        <v>0</v>
      </c>
      <c r="I27" s="1">
        <v>0</v>
      </c>
      <c r="J27" s="1">
        <v>0</v>
      </c>
      <c r="K27" s="1">
        <v>0</v>
      </c>
      <c r="L27" s="1">
        <v>0</v>
      </c>
      <c r="M27" s="1">
        <v>0</v>
      </c>
      <c r="N27" s="1">
        <v>0.12507692307692309</v>
      </c>
      <c r="O27" s="1">
        <v>5.7612179487179484E-2</v>
      </c>
      <c r="P27" s="1">
        <v>4.2369290738073042E-5</v>
      </c>
      <c r="Q27" s="1">
        <v>1.4311839071320664E-3</v>
      </c>
      <c r="R27" s="1">
        <v>1.1174475955610357E-3</v>
      </c>
      <c r="S27" s="1">
        <v>0</v>
      </c>
      <c r="T27" s="1">
        <v>0</v>
      </c>
      <c r="U27" s="1">
        <v>0</v>
      </c>
      <c r="V27" s="1">
        <v>0</v>
      </c>
      <c r="W27" s="1">
        <v>0</v>
      </c>
      <c r="X27" s="1">
        <v>0</v>
      </c>
      <c r="Y27" s="1">
        <v>0</v>
      </c>
      <c r="Z27" s="1">
        <v>0</v>
      </c>
      <c r="AA27" s="1">
        <v>0</v>
      </c>
      <c r="AB27" s="1">
        <v>0</v>
      </c>
      <c r="AC27" s="1">
        <v>0</v>
      </c>
      <c r="AD27" s="1">
        <v>3.6212640625754428E-5</v>
      </c>
      <c r="AE27" s="1">
        <v>3.2112055783228334E-4</v>
      </c>
      <c r="AF27" s="1">
        <v>2.2160664819944597E-4</v>
      </c>
      <c r="AG27" s="1">
        <v>0</v>
      </c>
      <c r="AH27" s="1">
        <v>0</v>
      </c>
      <c r="AI27" s="1">
        <v>0</v>
      </c>
      <c r="AJ27" s="1">
        <v>0</v>
      </c>
      <c r="AK27" s="1">
        <v>2.1835097545924906E-3</v>
      </c>
      <c r="AL27" s="1">
        <v>0</v>
      </c>
      <c r="AM27" s="1">
        <v>0</v>
      </c>
      <c r="AN27" s="1">
        <v>0</v>
      </c>
      <c r="AO27" s="1">
        <v>0</v>
      </c>
      <c r="AP27" s="1">
        <v>0</v>
      </c>
      <c r="AQ27" s="1">
        <v>0</v>
      </c>
      <c r="AR27" s="1">
        <v>0</v>
      </c>
      <c r="AS27" s="1">
        <v>0</v>
      </c>
      <c r="AT27" s="1">
        <v>0</v>
      </c>
      <c r="AU27" s="1">
        <v>1.8942682599567474E-4</v>
      </c>
      <c r="AV27" s="1">
        <v>0</v>
      </c>
      <c r="AW27" s="1">
        <v>0</v>
      </c>
      <c r="AX27" s="1">
        <v>0</v>
      </c>
      <c r="AY27" s="1">
        <v>0</v>
      </c>
      <c r="AZ27" s="1">
        <v>0</v>
      </c>
      <c r="BA27" s="1">
        <v>0</v>
      </c>
      <c r="BB27" s="1">
        <v>0</v>
      </c>
      <c r="BC27" s="1">
        <v>0</v>
      </c>
      <c r="BD27" s="1">
        <v>0</v>
      </c>
      <c r="BE27" s="1">
        <v>0</v>
      </c>
      <c r="BF27" s="1">
        <v>0</v>
      </c>
      <c r="BG27" s="1">
        <v>1.1691223574631647E-2</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0</v>
      </c>
      <c r="DB27" s="1">
        <v>1.3797290212202323E-4</v>
      </c>
      <c r="DC27" s="3">
        <v>1.6623106743159462E-4</v>
      </c>
    </row>
    <row r="28" spans="1:107" customFormat="1" ht="12.75" customHeight="1">
      <c r="A28" s="254">
        <v>207</v>
      </c>
      <c r="B28" s="264" t="s">
        <v>241</v>
      </c>
      <c r="C28" s="26">
        <v>0</v>
      </c>
      <c r="D28" s="26">
        <v>9.0709707642186409E-3</v>
      </c>
      <c r="E28" s="26">
        <v>3.6275349900028564E-2</v>
      </c>
      <c r="F28" s="26">
        <v>0</v>
      </c>
      <c r="G28" s="26">
        <v>1.0002899391127864E-2</v>
      </c>
      <c r="H28" s="26">
        <v>0</v>
      </c>
      <c r="I28" s="26">
        <v>0</v>
      </c>
      <c r="J28" s="26">
        <v>8.4331253162421991E-5</v>
      </c>
      <c r="K28" s="26">
        <v>0</v>
      </c>
      <c r="L28" s="26">
        <v>2.0875010872401494E-3</v>
      </c>
      <c r="M28" s="26">
        <v>0</v>
      </c>
      <c r="N28" s="26">
        <v>0</v>
      </c>
      <c r="O28" s="26">
        <v>0</v>
      </c>
      <c r="P28" s="26">
        <v>0</v>
      </c>
      <c r="Q28" s="26">
        <v>0</v>
      </c>
      <c r="R28" s="26">
        <v>0</v>
      </c>
      <c r="S28" s="26">
        <v>0</v>
      </c>
      <c r="T28" s="26">
        <v>0</v>
      </c>
      <c r="U28" s="26">
        <v>0</v>
      </c>
      <c r="V28" s="26">
        <v>0</v>
      </c>
      <c r="W28" s="26">
        <v>0</v>
      </c>
      <c r="X28" s="26">
        <v>0</v>
      </c>
      <c r="Y28" s="26">
        <v>0</v>
      </c>
      <c r="Z28" s="26">
        <v>0</v>
      </c>
      <c r="AA28" s="26">
        <v>3.8145539906103289E-2</v>
      </c>
      <c r="AB28" s="26">
        <v>2.708595728544536E-5</v>
      </c>
      <c r="AC28" s="26">
        <v>0</v>
      </c>
      <c r="AD28" s="26">
        <v>0</v>
      </c>
      <c r="AE28" s="26">
        <v>0</v>
      </c>
      <c r="AF28" s="26">
        <v>0</v>
      </c>
      <c r="AG28" s="26">
        <v>0</v>
      </c>
      <c r="AH28" s="26">
        <v>0</v>
      </c>
      <c r="AI28" s="26">
        <v>0</v>
      </c>
      <c r="AJ28" s="26">
        <v>0</v>
      </c>
      <c r="AK28" s="26">
        <v>0</v>
      </c>
      <c r="AL28" s="26">
        <v>0</v>
      </c>
      <c r="AM28" s="26">
        <v>0</v>
      </c>
      <c r="AN28" s="26">
        <v>0</v>
      </c>
      <c r="AO28" s="26">
        <v>0</v>
      </c>
      <c r="AP28" s="26">
        <v>0</v>
      </c>
      <c r="AQ28" s="26">
        <v>0</v>
      </c>
      <c r="AR28" s="26">
        <v>0</v>
      </c>
      <c r="AS28" s="26">
        <v>0</v>
      </c>
      <c r="AT28" s="26">
        <v>0</v>
      </c>
      <c r="AU28" s="26">
        <v>0</v>
      </c>
      <c r="AV28" s="26">
        <v>0</v>
      </c>
      <c r="AW28" s="26">
        <v>0</v>
      </c>
      <c r="AX28" s="26">
        <v>0</v>
      </c>
      <c r="AY28" s="26">
        <v>0</v>
      </c>
      <c r="AZ28" s="26">
        <v>0</v>
      </c>
      <c r="BA28" s="26">
        <v>0</v>
      </c>
      <c r="BB28" s="26">
        <v>0</v>
      </c>
      <c r="BC28" s="26">
        <v>0</v>
      </c>
      <c r="BD28" s="26">
        <v>0</v>
      </c>
      <c r="BE28" s="26">
        <v>0</v>
      </c>
      <c r="BF28" s="26">
        <v>0</v>
      </c>
      <c r="BG28" s="26">
        <v>0</v>
      </c>
      <c r="BH28" s="26">
        <v>3.2796562920205962E-5</v>
      </c>
      <c r="BI28" s="26">
        <v>0</v>
      </c>
      <c r="BJ28" s="26">
        <v>0</v>
      </c>
      <c r="BK28" s="26">
        <v>0</v>
      </c>
      <c r="BL28" s="26">
        <v>0</v>
      </c>
      <c r="BM28" s="26">
        <v>0</v>
      </c>
      <c r="BN28" s="26">
        <v>0</v>
      </c>
      <c r="BO28" s="26">
        <v>2.7084856856531512E-5</v>
      </c>
      <c r="BP28" s="26">
        <v>5.0040573437922639E-3</v>
      </c>
      <c r="BQ28" s="26">
        <v>0</v>
      </c>
      <c r="BR28" s="26">
        <v>0</v>
      </c>
      <c r="BS28" s="26">
        <v>0</v>
      </c>
      <c r="BT28" s="26">
        <v>0</v>
      </c>
      <c r="BU28" s="26">
        <v>0</v>
      </c>
      <c r="BV28" s="26">
        <v>0</v>
      </c>
      <c r="BW28" s="26">
        <v>1.5248086365161173E-5</v>
      </c>
      <c r="BX28" s="26">
        <v>0</v>
      </c>
      <c r="BY28" s="26">
        <v>2.7338837552627261E-5</v>
      </c>
      <c r="BZ28" s="26">
        <v>0</v>
      </c>
      <c r="CA28" s="26">
        <v>0</v>
      </c>
      <c r="CB28" s="26">
        <v>0</v>
      </c>
      <c r="CC28" s="26">
        <v>0</v>
      </c>
      <c r="CD28" s="26">
        <v>8.9434010476555515E-4</v>
      </c>
      <c r="CE28" s="26">
        <v>0</v>
      </c>
      <c r="CF28" s="26">
        <v>0</v>
      </c>
      <c r="CG28" s="26">
        <v>0</v>
      </c>
      <c r="CH28" s="26">
        <v>0</v>
      </c>
      <c r="CI28" s="26">
        <v>0</v>
      </c>
      <c r="CJ28" s="26">
        <v>3.2311947205564226E-4</v>
      </c>
      <c r="CK28" s="26">
        <v>0</v>
      </c>
      <c r="CL28" s="26">
        <v>1.0626549705165336E-3</v>
      </c>
      <c r="CM28" s="26">
        <v>0.1794599382055225</v>
      </c>
      <c r="CN28" s="26">
        <v>1.5887621150779047E-2</v>
      </c>
      <c r="CO28" s="26">
        <v>8.2362047328118065E-3</v>
      </c>
      <c r="CP28" s="26">
        <v>3.811432508119425E-3</v>
      </c>
      <c r="CQ28" s="26">
        <v>0</v>
      </c>
      <c r="CR28" s="26">
        <v>0</v>
      </c>
      <c r="CS28" s="26">
        <v>0</v>
      </c>
      <c r="CT28" s="26">
        <v>0</v>
      </c>
      <c r="CU28" s="26">
        <v>0</v>
      </c>
      <c r="CV28" s="26">
        <v>1.2509382036527396E-5</v>
      </c>
      <c r="CW28" s="26">
        <v>0</v>
      </c>
      <c r="CX28" s="26">
        <v>0</v>
      </c>
      <c r="CY28" s="26">
        <v>1.5067956483741675E-5</v>
      </c>
      <c r="CZ28" s="26">
        <v>0</v>
      </c>
      <c r="DA28" s="26">
        <v>0</v>
      </c>
      <c r="DB28" s="26">
        <v>1.8764314688595159E-3</v>
      </c>
      <c r="DC28" s="6">
        <v>8.8315461126969013E-3</v>
      </c>
    </row>
    <row r="29" spans="1:107" customFormat="1" ht="12.75" customHeight="1">
      <c r="A29" s="253">
        <v>208</v>
      </c>
      <c r="B29" s="291" t="s">
        <v>332</v>
      </c>
      <c r="C29" s="1">
        <v>4.1160141667464345E-2</v>
      </c>
      <c r="D29" s="1">
        <v>1.6821753295147243E-3</v>
      </c>
      <c r="E29" s="1">
        <v>5.2365990669332573E-3</v>
      </c>
      <c r="F29" s="1">
        <v>2.8040658955485456E-4</v>
      </c>
      <c r="G29" s="1">
        <v>5.7987822557262975E-3</v>
      </c>
      <c r="H29" s="1">
        <v>0</v>
      </c>
      <c r="I29" s="1">
        <v>2.103931555644329E-2</v>
      </c>
      <c r="J29" s="1">
        <v>1.0420933426499288E-3</v>
      </c>
      <c r="K29" s="1">
        <v>3.0458884856712705E-4</v>
      </c>
      <c r="L29" s="1">
        <v>0</v>
      </c>
      <c r="M29" s="1">
        <v>0</v>
      </c>
      <c r="N29" s="1">
        <v>6.7692307692307696E-3</v>
      </c>
      <c r="O29" s="1">
        <v>1.5705128205128205E-2</v>
      </c>
      <c r="P29" s="1">
        <v>7.1180408439962713E-3</v>
      </c>
      <c r="Q29" s="1">
        <v>2.218335056054703E-2</v>
      </c>
      <c r="R29" s="1">
        <v>6.5120221948212088E-3</v>
      </c>
      <c r="S29" s="1">
        <v>2.4940617577197149E-2</v>
      </c>
      <c r="T29" s="1">
        <v>3.0317347822663203E-2</v>
      </c>
      <c r="U29" s="1">
        <v>3.8394847659152837E-3</v>
      </c>
      <c r="V29" s="1">
        <v>1.2230244210360201E-2</v>
      </c>
      <c r="W29" s="1">
        <v>4.9335849760676282E-3</v>
      </c>
      <c r="X29" s="1">
        <v>7.5037369207772795E-3</v>
      </c>
      <c r="Y29" s="1">
        <v>6.0938964878963437E-3</v>
      </c>
      <c r="Z29" s="1">
        <v>1.1673151750972763E-2</v>
      </c>
      <c r="AA29" s="1">
        <v>1.5444942381562099E-2</v>
      </c>
      <c r="AB29" s="1">
        <v>0.18831511802705886</v>
      </c>
      <c r="AC29" s="1">
        <v>7.0647012413991488E-4</v>
      </c>
      <c r="AD29" s="1">
        <v>1.6416397083675342E-3</v>
      </c>
      <c r="AE29" s="1">
        <v>5.4896323934185576E-3</v>
      </c>
      <c r="AF29" s="1">
        <v>1.296398891966759E-2</v>
      </c>
      <c r="AG29" s="1">
        <v>1.996007984031936E-3</v>
      </c>
      <c r="AH29" s="1">
        <v>0</v>
      </c>
      <c r="AI29" s="1">
        <v>3.2325900693442708E-3</v>
      </c>
      <c r="AJ29" s="1">
        <v>7.7969946129855406E-4</v>
      </c>
      <c r="AK29" s="1">
        <v>1.8892106137561114E-2</v>
      </c>
      <c r="AL29" s="1">
        <v>2.9669242091631036E-4</v>
      </c>
      <c r="AM29" s="1">
        <v>5.5312283936390875E-3</v>
      </c>
      <c r="AN29" s="1">
        <v>2.3724792408066428E-4</v>
      </c>
      <c r="AO29" s="1">
        <v>2.6954736776628168E-5</v>
      </c>
      <c r="AP29" s="1">
        <v>4.4460911448684698E-3</v>
      </c>
      <c r="AQ29" s="1">
        <v>8.4400712528628387E-3</v>
      </c>
      <c r="AR29" s="1">
        <v>4.4725919564906251E-3</v>
      </c>
      <c r="AS29" s="1">
        <v>2.8623289583915106E-3</v>
      </c>
      <c r="AT29" s="1">
        <v>3.4158838599487617E-3</v>
      </c>
      <c r="AU29" s="1">
        <v>1.4349082069172363E-2</v>
      </c>
      <c r="AV29" s="1">
        <v>1.9682925956411267E-3</v>
      </c>
      <c r="AW29" s="1">
        <v>3.9200090898761503E-3</v>
      </c>
      <c r="AX29" s="1">
        <v>3.6857866850956E-3</v>
      </c>
      <c r="AY29" s="1">
        <v>3.1766200762388818E-3</v>
      </c>
      <c r="AZ29" s="1">
        <v>3.3738191632928477E-3</v>
      </c>
      <c r="BA29" s="1">
        <v>4.32185076903521E-3</v>
      </c>
      <c r="BB29" s="1">
        <v>3.9609301046552824E-3</v>
      </c>
      <c r="BC29" s="1">
        <v>7.5240879073292192E-3</v>
      </c>
      <c r="BD29" s="1">
        <v>7.9589151347139002E-3</v>
      </c>
      <c r="BE29" s="1">
        <v>1.7746648922304389E-2</v>
      </c>
      <c r="BF29" s="1">
        <v>0</v>
      </c>
      <c r="BG29" s="1">
        <v>2.3382447149263293E-2</v>
      </c>
      <c r="BH29" s="1">
        <v>1.9677937752123577E-4</v>
      </c>
      <c r="BI29" s="1">
        <v>5.8509629709889753E-3</v>
      </c>
      <c r="BJ29" s="1">
        <v>7.2174182657525751E-3</v>
      </c>
      <c r="BK29" s="1">
        <v>2.0375998119138636E-3</v>
      </c>
      <c r="BL29" s="1">
        <v>2.1586546540335819E-3</v>
      </c>
      <c r="BM29" s="1">
        <v>2.0294569710354706E-4</v>
      </c>
      <c r="BN29" s="1">
        <v>2.3823704586063135E-3</v>
      </c>
      <c r="BO29" s="1">
        <v>1.2729882722569811E-3</v>
      </c>
      <c r="BP29" s="1">
        <v>2.5471102695879544E-3</v>
      </c>
      <c r="BQ29" s="1">
        <v>1.0391571742545346E-5</v>
      </c>
      <c r="BR29" s="1">
        <v>1.6991703800619347E-5</v>
      </c>
      <c r="BS29" s="1">
        <v>1.4588104859297728E-5</v>
      </c>
      <c r="BT29" s="1">
        <v>1.6575089298293596E-5</v>
      </c>
      <c r="BU29" s="1">
        <v>4.4491638538064083E-5</v>
      </c>
      <c r="BV29" s="1">
        <v>0</v>
      </c>
      <c r="BW29" s="1">
        <v>3.7357811594644874E-4</v>
      </c>
      <c r="BX29" s="1">
        <v>8.5653104925053537E-5</v>
      </c>
      <c r="BY29" s="1">
        <v>1.6950079282628902E-4</v>
      </c>
      <c r="BZ29" s="1">
        <v>1.9614253023864008E-4</v>
      </c>
      <c r="CA29" s="1">
        <v>0</v>
      </c>
      <c r="CB29" s="1">
        <v>2.2968705139247774E-4</v>
      </c>
      <c r="CC29" s="1">
        <v>3.9843523616343087E-4</v>
      </c>
      <c r="CD29" s="1">
        <v>0</v>
      </c>
      <c r="CE29" s="1">
        <v>0</v>
      </c>
      <c r="CF29" s="1">
        <v>3.9747207758654955E-4</v>
      </c>
      <c r="CG29" s="1">
        <v>8.257833144582862E-4</v>
      </c>
      <c r="CH29" s="1">
        <v>0</v>
      </c>
      <c r="CI29" s="1">
        <v>1.0150294053583097E-2</v>
      </c>
      <c r="CJ29" s="1">
        <v>4.326514964812837E-4</v>
      </c>
      <c r="CK29" s="1">
        <v>2.8900660173651681E-5</v>
      </c>
      <c r="CL29" s="1">
        <v>4.3756381138916091E-3</v>
      </c>
      <c r="CM29" s="1">
        <v>1.7043250040119689E-3</v>
      </c>
      <c r="CN29" s="1">
        <v>8.8332719911667287E-3</v>
      </c>
      <c r="CO29" s="1">
        <v>3.1036063454847411E-3</v>
      </c>
      <c r="CP29" s="1">
        <v>2.961465164759459E-3</v>
      </c>
      <c r="CQ29" s="1">
        <v>2.3909924792418378E-3</v>
      </c>
      <c r="CR29" s="1">
        <v>2.8651105932689003E-3</v>
      </c>
      <c r="CS29" s="1">
        <v>4.8690292758089369E-3</v>
      </c>
      <c r="CT29" s="1">
        <v>5.4953935671569424E-3</v>
      </c>
      <c r="CU29" s="1">
        <v>3.4745453012115929E-3</v>
      </c>
      <c r="CV29" s="1">
        <v>3.0397798348761572E-3</v>
      </c>
      <c r="CW29" s="1">
        <v>2.2189398104296796E-3</v>
      </c>
      <c r="CX29" s="1">
        <v>2.224188355575217E-2</v>
      </c>
      <c r="CY29" s="1">
        <v>1.8232227345327426E-3</v>
      </c>
      <c r="CZ29" s="1">
        <v>7.4720921858120277E-3</v>
      </c>
      <c r="DA29" s="1">
        <v>9.3548671785367576E-3</v>
      </c>
      <c r="DB29" s="1">
        <v>1.1589723778249951E-3</v>
      </c>
      <c r="DC29" s="3">
        <v>4.285277881829969E-3</v>
      </c>
    </row>
    <row r="30" spans="1:107" customFormat="1" ht="12.75" customHeight="1">
      <c r="A30" s="253">
        <v>211</v>
      </c>
      <c r="B30" s="291" t="s">
        <v>243</v>
      </c>
      <c r="C30" s="1">
        <v>1.1366899588398583E-2</v>
      </c>
      <c r="D30" s="1">
        <v>1.341481591891489E-3</v>
      </c>
      <c r="E30" s="1">
        <v>4.379701037798724E-3</v>
      </c>
      <c r="F30" s="1">
        <v>1.3249211356466877E-2</v>
      </c>
      <c r="G30" s="1">
        <v>3.4333623272446122E-2</v>
      </c>
      <c r="H30" s="1">
        <v>0</v>
      </c>
      <c r="I30" s="1">
        <v>2.1205765837744264E-2</v>
      </c>
      <c r="J30" s="1">
        <v>2.8311206418813097E-3</v>
      </c>
      <c r="K30" s="1">
        <v>1.2183553942685082E-3</v>
      </c>
      <c r="L30" s="1">
        <v>5.3057319300687132E-3</v>
      </c>
      <c r="M30" s="1">
        <v>0</v>
      </c>
      <c r="N30" s="1">
        <v>6.3076923076923076E-3</v>
      </c>
      <c r="O30" s="1">
        <v>1.6826923076923078E-3</v>
      </c>
      <c r="P30" s="1">
        <v>2.6268960257605288E-3</v>
      </c>
      <c r="Q30" s="1">
        <v>1.351673690069174E-3</v>
      </c>
      <c r="R30" s="1">
        <v>5.8569667077681877E-3</v>
      </c>
      <c r="S30" s="1">
        <v>2.1377672209026127E-3</v>
      </c>
      <c r="T30" s="1">
        <v>1.7324198755807544E-3</v>
      </c>
      <c r="U30" s="1">
        <v>5.6725291057716128E-2</v>
      </c>
      <c r="V30" s="1">
        <v>1.3058744624610407E-2</v>
      </c>
      <c r="W30" s="1">
        <v>0.62609166780288628</v>
      </c>
      <c r="X30" s="1">
        <v>1.6950672645739909E-2</v>
      </c>
      <c r="Y30" s="1">
        <v>1.6466741988990119E-3</v>
      </c>
      <c r="Z30" s="1">
        <v>7.7821011673151752E-3</v>
      </c>
      <c r="AA30" s="1">
        <v>1.9472897994024755E-3</v>
      </c>
      <c r="AB30" s="1">
        <v>3.913920827746855E-3</v>
      </c>
      <c r="AC30" s="1">
        <v>5.3884210815761474E-2</v>
      </c>
      <c r="AD30" s="1">
        <v>1.4943749698227995E-2</v>
      </c>
      <c r="AE30" s="1">
        <v>9.3277876322710868E-4</v>
      </c>
      <c r="AF30" s="1">
        <v>4.0443213296398892E-3</v>
      </c>
      <c r="AG30" s="1">
        <v>9.9800399201596798E-4</v>
      </c>
      <c r="AH30" s="1">
        <v>1.5384615384615385E-2</v>
      </c>
      <c r="AI30" s="1">
        <v>1.5572046785658423E-2</v>
      </c>
      <c r="AJ30" s="1">
        <v>4.5080805216898216E-2</v>
      </c>
      <c r="AK30" s="1">
        <v>1.2483979683865762E-2</v>
      </c>
      <c r="AL30" s="1">
        <v>2.2089508710557413E-3</v>
      </c>
      <c r="AM30" s="1">
        <v>2.3046784973496199E-3</v>
      </c>
      <c r="AN30" s="1">
        <v>9.4899169632265714E-4</v>
      </c>
      <c r="AO30" s="1">
        <v>2.2641978892367662E-3</v>
      </c>
      <c r="AP30" s="1">
        <v>1.4449796220822528E-3</v>
      </c>
      <c r="AQ30" s="1">
        <v>2.2478581728730173E-3</v>
      </c>
      <c r="AR30" s="1">
        <v>2.7551166451982253E-3</v>
      </c>
      <c r="AS30" s="1">
        <v>7.6794191566601508E-4</v>
      </c>
      <c r="AT30" s="1">
        <v>8.0517262413077955E-4</v>
      </c>
      <c r="AU30" s="1">
        <v>4.8145984940567335E-4</v>
      </c>
      <c r="AV30" s="1">
        <v>1.7586822153260976E-3</v>
      </c>
      <c r="AW30" s="1">
        <v>1.2498579706851495E-3</v>
      </c>
      <c r="AX30" s="1">
        <v>1.0366275051831375E-3</v>
      </c>
      <c r="AY30" s="1">
        <v>0</v>
      </c>
      <c r="AZ30" s="1">
        <v>1.6869095816464237E-4</v>
      </c>
      <c r="BA30" s="1">
        <v>6.3556628956400153E-4</v>
      </c>
      <c r="BB30" s="1">
        <v>1.2691898866719196E-4</v>
      </c>
      <c r="BC30" s="1">
        <v>4.330410306376529E-4</v>
      </c>
      <c r="BD30" s="1">
        <v>1.1029208239116642E-3</v>
      </c>
      <c r="BE30" s="1">
        <v>1.104449353108236E-3</v>
      </c>
      <c r="BF30" s="1">
        <v>0</v>
      </c>
      <c r="BG30" s="1">
        <v>1.6015374759769378E-4</v>
      </c>
      <c r="BH30" s="1">
        <v>6.8544816503230462E-3</v>
      </c>
      <c r="BI30" s="1">
        <v>2.2798891206399943E-3</v>
      </c>
      <c r="BJ30" s="1">
        <v>3.3417163330692113E-3</v>
      </c>
      <c r="BK30" s="1">
        <v>1.1215506657030154E-2</v>
      </c>
      <c r="BL30" s="1">
        <v>4.5629047477476316E-3</v>
      </c>
      <c r="BM30" s="1">
        <v>3.9067046692432814E-2</v>
      </c>
      <c r="BN30" s="1">
        <v>2.9064919594997022E-2</v>
      </c>
      <c r="BO30" s="1">
        <v>1.3271579859700441E-2</v>
      </c>
      <c r="BP30" s="1">
        <v>1.1338021819493282E-2</v>
      </c>
      <c r="BQ30" s="1">
        <v>1.6314767635796194E-3</v>
      </c>
      <c r="BR30" s="1">
        <v>4.6727185451703206E-4</v>
      </c>
      <c r="BS30" s="1">
        <v>1.3858699616332841E-3</v>
      </c>
      <c r="BT30" s="1">
        <v>7.790291970197989E-4</v>
      </c>
      <c r="BU30" s="1">
        <v>0</v>
      </c>
      <c r="BV30" s="1">
        <v>3.1239153071850054E-3</v>
      </c>
      <c r="BW30" s="1">
        <v>6.0717879906071789E-2</v>
      </c>
      <c r="BX30" s="1">
        <v>0.33903946160905474</v>
      </c>
      <c r="BY30" s="1">
        <v>6.768549401279457E-2</v>
      </c>
      <c r="BZ30" s="1">
        <v>0.24118993135011441</v>
      </c>
      <c r="CA30" s="1">
        <v>2.6487523992322456E-2</v>
      </c>
      <c r="CB30" s="1">
        <v>1.3398411331227869E-3</v>
      </c>
      <c r="CC30" s="1">
        <v>1.8110692552883222E-3</v>
      </c>
      <c r="CD30" s="1">
        <v>4.8549891401558709E-3</v>
      </c>
      <c r="CE30" s="1">
        <v>7.3845279937515527E-4</v>
      </c>
      <c r="CF30" s="1">
        <v>1.0334274017250289E-3</v>
      </c>
      <c r="CG30" s="1">
        <v>6.8422046055115139E-4</v>
      </c>
      <c r="CH30" s="1">
        <v>0</v>
      </c>
      <c r="CI30" s="1">
        <v>1.1762143323894576E-3</v>
      </c>
      <c r="CJ30" s="1">
        <v>1.0736876694323503E-2</v>
      </c>
      <c r="CK30" s="1">
        <v>1.3872316883352808E-3</v>
      </c>
      <c r="CL30" s="1">
        <v>5.5424749442627048E-3</v>
      </c>
      <c r="CM30" s="1">
        <v>2.1146630860267696E-3</v>
      </c>
      <c r="CN30" s="1">
        <v>3.3738191632928477E-3</v>
      </c>
      <c r="CO30" s="1">
        <v>1.803548481637622E-3</v>
      </c>
      <c r="CP30" s="1">
        <v>3.0867235100967175E-3</v>
      </c>
      <c r="CQ30" s="1">
        <v>3.2821805851410684E-3</v>
      </c>
      <c r="CR30" s="1">
        <v>2.2729877373266608E-3</v>
      </c>
      <c r="CS30" s="1">
        <v>1.1093990755007704E-3</v>
      </c>
      <c r="CT30" s="1">
        <v>4.4852109261354451E-3</v>
      </c>
      <c r="CU30" s="1">
        <v>1.7878728248952858E-3</v>
      </c>
      <c r="CV30" s="1">
        <v>2.4518388791593695E-3</v>
      </c>
      <c r="CW30" s="1">
        <v>3.7490147244871601E-3</v>
      </c>
      <c r="CX30" s="1">
        <v>8.2086067487527337E-3</v>
      </c>
      <c r="CY30" s="1">
        <v>9.3873368893710642E-3</v>
      </c>
      <c r="CZ30" s="1">
        <v>3.3009242587924621E-3</v>
      </c>
      <c r="DA30" s="1">
        <v>0</v>
      </c>
      <c r="DB30" s="1">
        <v>1.9343800877507658E-2</v>
      </c>
      <c r="DC30" s="3">
        <v>2.8265339998858344E-2</v>
      </c>
    </row>
    <row r="31" spans="1:107" customFormat="1" ht="12.75" customHeight="1">
      <c r="A31" s="253">
        <v>212</v>
      </c>
      <c r="B31" s="291" t="s">
        <v>244</v>
      </c>
      <c r="C31" s="1">
        <v>0</v>
      </c>
      <c r="D31" s="1">
        <v>0</v>
      </c>
      <c r="E31" s="1">
        <v>0</v>
      </c>
      <c r="F31" s="1">
        <v>0</v>
      </c>
      <c r="G31" s="1">
        <v>0</v>
      </c>
      <c r="H31" s="1">
        <v>0</v>
      </c>
      <c r="I31" s="1">
        <v>1.6645028130097539E-4</v>
      </c>
      <c r="J31" s="1">
        <v>0</v>
      </c>
      <c r="K31" s="1">
        <v>0</v>
      </c>
      <c r="L31" s="1">
        <v>0</v>
      </c>
      <c r="M31" s="1">
        <v>0</v>
      </c>
      <c r="N31" s="1">
        <v>0</v>
      </c>
      <c r="O31" s="1">
        <v>0</v>
      </c>
      <c r="P31" s="1">
        <v>0</v>
      </c>
      <c r="Q31" s="1">
        <v>0</v>
      </c>
      <c r="R31" s="1">
        <v>2.311960542540074E-4</v>
      </c>
      <c r="S31" s="1">
        <v>0</v>
      </c>
      <c r="T31" s="1">
        <v>0</v>
      </c>
      <c r="U31" s="1">
        <v>4.5826108496408221E-3</v>
      </c>
      <c r="V31" s="1">
        <v>2.7616680475006904E-4</v>
      </c>
      <c r="W31" s="1">
        <v>2.5116432605435198E-4</v>
      </c>
      <c r="X31" s="1">
        <v>9.8227631859918851E-4</v>
      </c>
      <c r="Y31" s="1">
        <v>0</v>
      </c>
      <c r="Z31" s="1">
        <v>0</v>
      </c>
      <c r="AA31" s="1">
        <v>0</v>
      </c>
      <c r="AB31" s="1">
        <v>1.354297864272268E-5</v>
      </c>
      <c r="AC31" s="1">
        <v>0</v>
      </c>
      <c r="AD31" s="1">
        <v>5.5912317126164839E-2</v>
      </c>
      <c r="AE31" s="1">
        <v>6.1165820539482539E-5</v>
      </c>
      <c r="AF31" s="1">
        <v>0</v>
      </c>
      <c r="AG31" s="1">
        <v>0</v>
      </c>
      <c r="AH31" s="1">
        <v>0</v>
      </c>
      <c r="AI31" s="1">
        <v>5.2138549505552757E-4</v>
      </c>
      <c r="AJ31" s="1">
        <v>0</v>
      </c>
      <c r="AK31" s="1">
        <v>9.1137798452556127E-3</v>
      </c>
      <c r="AL31" s="1">
        <v>3.929622536496416E-2</v>
      </c>
      <c r="AM31" s="1">
        <v>1.3136667434892833E-2</v>
      </c>
      <c r="AN31" s="1">
        <v>0</v>
      </c>
      <c r="AO31" s="1">
        <v>4.2298202326401129E-4</v>
      </c>
      <c r="AP31" s="1">
        <v>0</v>
      </c>
      <c r="AQ31" s="1">
        <v>0</v>
      </c>
      <c r="AR31" s="1">
        <v>0</v>
      </c>
      <c r="AS31" s="1">
        <v>2.7925160569673275E-5</v>
      </c>
      <c r="AT31" s="1">
        <v>0</v>
      </c>
      <c r="AU31" s="1">
        <v>1.5785568832972898E-5</v>
      </c>
      <c r="AV31" s="1">
        <v>0</v>
      </c>
      <c r="AW31" s="1">
        <v>0</v>
      </c>
      <c r="AX31" s="1">
        <v>0</v>
      </c>
      <c r="AY31" s="1">
        <v>0</v>
      </c>
      <c r="AZ31" s="1">
        <v>0</v>
      </c>
      <c r="BA31" s="1">
        <v>0</v>
      </c>
      <c r="BB31" s="1">
        <v>0</v>
      </c>
      <c r="BC31" s="1">
        <v>0</v>
      </c>
      <c r="BD31" s="1">
        <v>1.4904335458265732E-5</v>
      </c>
      <c r="BE31" s="1">
        <v>6.8599338702374907E-6</v>
      </c>
      <c r="BF31" s="1">
        <v>0</v>
      </c>
      <c r="BG31" s="1">
        <v>0</v>
      </c>
      <c r="BH31" s="1">
        <v>1.9677937752123577E-4</v>
      </c>
      <c r="BI31" s="1">
        <v>7.4491426713980014E-4</v>
      </c>
      <c r="BJ31" s="1">
        <v>3.4450683846074342E-5</v>
      </c>
      <c r="BK31" s="1">
        <v>3.2383904703024179E-2</v>
      </c>
      <c r="BL31" s="1">
        <v>1.3559453485516333E-2</v>
      </c>
      <c r="BM31" s="1">
        <v>2.2900034321698775E-2</v>
      </c>
      <c r="BN31" s="1">
        <v>0</v>
      </c>
      <c r="BO31" s="1">
        <v>0</v>
      </c>
      <c r="BP31" s="1">
        <v>1.803263907672888E-4</v>
      </c>
      <c r="BQ31" s="1">
        <v>-5.195785871272673E-6</v>
      </c>
      <c r="BR31" s="1">
        <v>0</v>
      </c>
      <c r="BS31" s="1">
        <v>0</v>
      </c>
      <c r="BT31" s="1">
        <v>0</v>
      </c>
      <c r="BU31" s="1">
        <v>0</v>
      </c>
      <c r="BV31" s="1">
        <v>0</v>
      </c>
      <c r="BW31" s="1">
        <v>0</v>
      </c>
      <c r="BX31" s="1">
        <v>0</v>
      </c>
      <c r="BY31" s="1">
        <v>0</v>
      </c>
      <c r="BZ31" s="1">
        <v>0</v>
      </c>
      <c r="CA31" s="1">
        <v>0</v>
      </c>
      <c r="CB31" s="1">
        <v>0</v>
      </c>
      <c r="CC31" s="1">
        <v>0</v>
      </c>
      <c r="CD31" s="1">
        <v>0</v>
      </c>
      <c r="CE31" s="1">
        <v>0</v>
      </c>
      <c r="CF31" s="1">
        <v>0</v>
      </c>
      <c r="CG31" s="1">
        <v>0</v>
      </c>
      <c r="CH31" s="1">
        <v>0</v>
      </c>
      <c r="CI31" s="1">
        <v>0</v>
      </c>
      <c r="CJ31" s="1">
        <v>0</v>
      </c>
      <c r="CK31" s="1">
        <v>0</v>
      </c>
      <c r="CL31" s="1">
        <v>0</v>
      </c>
      <c r="CM31" s="1">
        <v>0</v>
      </c>
      <c r="CN31" s="1">
        <v>0</v>
      </c>
      <c r="CO31" s="1">
        <v>1.5029570680313516E-5</v>
      </c>
      <c r="CP31" s="1">
        <v>1.7894049333894014E-5</v>
      </c>
      <c r="CQ31" s="1">
        <v>2.1736295265834891E-4</v>
      </c>
      <c r="CR31" s="1">
        <v>1.9100737288459333E-5</v>
      </c>
      <c r="CS31" s="1">
        <v>0</v>
      </c>
      <c r="CT31" s="1">
        <v>0</v>
      </c>
      <c r="CU31" s="1">
        <v>0</v>
      </c>
      <c r="CV31" s="1">
        <v>0</v>
      </c>
      <c r="CW31" s="1">
        <v>4.9677756949918197E-4</v>
      </c>
      <c r="CX31" s="1">
        <v>0</v>
      </c>
      <c r="CY31" s="1">
        <v>0</v>
      </c>
      <c r="CZ31" s="1">
        <v>9.002520705797624E-5</v>
      </c>
      <c r="DA31" s="1">
        <v>0</v>
      </c>
      <c r="DB31" s="1">
        <v>0</v>
      </c>
      <c r="DC31" s="3">
        <v>6.8759644549509545E-3</v>
      </c>
    </row>
    <row r="32" spans="1:107" customFormat="1" ht="12.75" customHeight="1">
      <c r="A32" s="253">
        <v>221</v>
      </c>
      <c r="B32" s="291" t="s">
        <v>245</v>
      </c>
      <c r="C32" s="1">
        <v>9.033693883411506E-3</v>
      </c>
      <c r="D32" s="1">
        <v>2.0228690671379597E-3</v>
      </c>
      <c r="E32" s="1">
        <v>3.2371703322860135E-3</v>
      </c>
      <c r="F32" s="1">
        <v>1.3109008061689451E-2</v>
      </c>
      <c r="G32" s="1">
        <v>1.2902290518991012E-2</v>
      </c>
      <c r="H32" s="1">
        <v>0</v>
      </c>
      <c r="I32" s="1">
        <v>8.3225140650487696E-4</v>
      </c>
      <c r="J32" s="1">
        <v>2.1293641423511554E-2</v>
      </c>
      <c r="K32" s="1">
        <v>1.8214413144314195E-2</v>
      </c>
      <c r="L32" s="1">
        <v>7.8281290771505614E-4</v>
      </c>
      <c r="M32" s="1">
        <v>0</v>
      </c>
      <c r="N32" s="1">
        <v>4.4615384615384612E-3</v>
      </c>
      <c r="O32" s="1">
        <v>1.8108974358974361E-2</v>
      </c>
      <c r="P32" s="1">
        <v>5.6774849589017878E-3</v>
      </c>
      <c r="Q32" s="1">
        <v>2.9975351832710502E-2</v>
      </c>
      <c r="R32" s="1">
        <v>1.6569050554870531E-3</v>
      </c>
      <c r="S32" s="1">
        <v>3.3254156769596198E-3</v>
      </c>
      <c r="T32" s="1">
        <v>4.7877785652413574E-2</v>
      </c>
      <c r="U32" s="1">
        <v>1.0156056477582363E-2</v>
      </c>
      <c r="V32" s="1">
        <v>4.3792164753225235E-3</v>
      </c>
      <c r="W32" s="1">
        <v>0</v>
      </c>
      <c r="X32" s="1">
        <v>1.6698697416186205E-3</v>
      </c>
      <c r="Y32" s="1">
        <v>2.6442943339984135E-4</v>
      </c>
      <c r="Z32" s="1">
        <v>7.7821011673151752E-3</v>
      </c>
      <c r="AA32" s="1">
        <v>3.5718096457533079E-2</v>
      </c>
      <c r="AB32" s="1">
        <v>1.1200043337531657E-2</v>
      </c>
      <c r="AC32" s="1">
        <v>1.2268044071890737E-4</v>
      </c>
      <c r="AD32" s="1">
        <v>0</v>
      </c>
      <c r="AE32" s="1">
        <v>0.2494342161600098</v>
      </c>
      <c r="AF32" s="1">
        <v>6.3601108033240997E-2</v>
      </c>
      <c r="AG32" s="1">
        <v>7.2854291417165665E-2</v>
      </c>
      <c r="AH32" s="1">
        <v>3.0769230769230771E-2</v>
      </c>
      <c r="AI32" s="1">
        <v>3.6496984653886931E-4</v>
      </c>
      <c r="AJ32" s="1">
        <v>1.9138077686419053E-3</v>
      </c>
      <c r="AK32" s="1">
        <v>2.9904590117244981E-3</v>
      </c>
      <c r="AL32" s="1">
        <v>7.2187936962605925E-7</v>
      </c>
      <c r="AM32" s="1">
        <v>4.6093569946992392E-4</v>
      </c>
      <c r="AN32" s="1">
        <v>0</v>
      </c>
      <c r="AO32" s="1">
        <v>3.8358663874432398E-4</v>
      </c>
      <c r="AP32" s="1">
        <v>3.0122267506483884E-2</v>
      </c>
      <c r="AQ32" s="1">
        <v>1.7389091525998812E-3</v>
      </c>
      <c r="AR32" s="1">
        <v>2.4688707599828251E-3</v>
      </c>
      <c r="AS32" s="1">
        <v>7.8190449595085167E-3</v>
      </c>
      <c r="AT32" s="1">
        <v>8.7837013541539593E-3</v>
      </c>
      <c r="AU32" s="1">
        <v>4.4136450456992216E-2</v>
      </c>
      <c r="AV32" s="1">
        <v>2.4662450600968298E-2</v>
      </c>
      <c r="AW32" s="1">
        <v>1.2896261788433132E-2</v>
      </c>
      <c r="AX32" s="1">
        <v>2.1653996774936651E-2</v>
      </c>
      <c r="AY32" s="1">
        <v>3.8119440914866583E-2</v>
      </c>
      <c r="AZ32" s="1">
        <v>1.1977058029689609E-2</v>
      </c>
      <c r="BA32" s="1">
        <v>0.12889284352357952</v>
      </c>
      <c r="BB32" s="1">
        <v>2.2073327445702472E-2</v>
      </c>
      <c r="BC32" s="1">
        <v>4.3737144094402942E-2</v>
      </c>
      <c r="BD32" s="1">
        <v>2.0344417900532725E-2</v>
      </c>
      <c r="BE32" s="1">
        <v>3.155569580309246E-3</v>
      </c>
      <c r="BF32" s="1">
        <v>0</v>
      </c>
      <c r="BG32" s="1">
        <v>6.0217809096732862E-2</v>
      </c>
      <c r="BH32" s="1">
        <v>2.2957594044144174E-3</v>
      </c>
      <c r="BI32" s="1">
        <v>1.1471679713952921E-2</v>
      </c>
      <c r="BJ32" s="1">
        <v>1.6915285768422505E-2</v>
      </c>
      <c r="BK32" s="1">
        <v>8.7163991954093047E-3</v>
      </c>
      <c r="BL32" s="1">
        <v>1.0870829724803847E-2</v>
      </c>
      <c r="BM32" s="1">
        <v>0</v>
      </c>
      <c r="BN32" s="1">
        <v>0</v>
      </c>
      <c r="BO32" s="1">
        <v>4.0004333577097047E-2</v>
      </c>
      <c r="BP32" s="1">
        <v>1.7131007122892436E-3</v>
      </c>
      <c r="BQ32" s="1">
        <v>5.3326082325495204E-3</v>
      </c>
      <c r="BR32" s="1">
        <v>2.7908873492517279E-3</v>
      </c>
      <c r="BS32" s="1">
        <v>5.2517177493471823E-4</v>
      </c>
      <c r="BT32" s="1">
        <v>1.2928569652669005E-3</v>
      </c>
      <c r="BU32" s="1">
        <v>4.0339085607844766E-4</v>
      </c>
      <c r="BV32" s="1">
        <v>0</v>
      </c>
      <c r="BW32" s="1">
        <v>3.2783385685096521E-4</v>
      </c>
      <c r="BX32" s="1">
        <v>4.8944631385744873E-5</v>
      </c>
      <c r="BY32" s="1">
        <v>2.3511400295259447E-4</v>
      </c>
      <c r="BZ32" s="1">
        <v>7.1918927754168025E-4</v>
      </c>
      <c r="CA32" s="1">
        <v>1.9193857965451055E-3</v>
      </c>
      <c r="CB32" s="1">
        <v>3.6367116470475643E-3</v>
      </c>
      <c r="CC32" s="1">
        <v>4.708780063749638E-4</v>
      </c>
      <c r="CD32" s="1">
        <v>0</v>
      </c>
      <c r="CE32" s="1">
        <v>2.8402030745198281E-5</v>
      </c>
      <c r="CF32" s="1">
        <v>5.1671370086251443E-4</v>
      </c>
      <c r="CG32" s="1">
        <v>9.2251793129482819E-3</v>
      </c>
      <c r="CH32" s="1">
        <v>0</v>
      </c>
      <c r="CI32" s="1">
        <v>2.7009366151165325E-3</v>
      </c>
      <c r="CJ32" s="1">
        <v>7.0100495632410527E-4</v>
      </c>
      <c r="CK32" s="1">
        <v>2.3120528138921345E-4</v>
      </c>
      <c r="CL32" s="1">
        <v>5.1882566207571935E-3</v>
      </c>
      <c r="CM32" s="1">
        <v>1.2371083759753147E-3</v>
      </c>
      <c r="CN32" s="1">
        <v>0</v>
      </c>
      <c r="CO32" s="1">
        <v>1.6532527748344867E-4</v>
      </c>
      <c r="CP32" s="1">
        <v>2.9525181400925124E-4</v>
      </c>
      <c r="CQ32" s="1">
        <v>2.5648828413685171E-3</v>
      </c>
      <c r="CR32" s="1">
        <v>3.6291400848072734E-4</v>
      </c>
      <c r="CS32" s="1">
        <v>4.6841294298921414E-3</v>
      </c>
      <c r="CT32" s="1">
        <v>6.4247615968967189E-3</v>
      </c>
      <c r="CU32" s="1">
        <v>1.4280493632811402E-3</v>
      </c>
      <c r="CV32" s="1">
        <v>1.7638228671503628E-3</v>
      </c>
      <c r="CW32" s="1">
        <v>1.1459002603114465E-3</v>
      </c>
      <c r="CX32" s="1">
        <v>3.5636167023028339E-3</v>
      </c>
      <c r="CY32" s="1">
        <v>6.147726245366603E-3</v>
      </c>
      <c r="CZ32" s="1">
        <v>1.050294082343056E-3</v>
      </c>
      <c r="DA32" s="1">
        <v>3.7066454858353193E-2</v>
      </c>
      <c r="DB32" s="1">
        <v>3.6700791964458181E-3</v>
      </c>
      <c r="DC32" s="3">
        <v>7.0266705251964554E-3</v>
      </c>
    </row>
    <row r="33" spans="1:107" customFormat="1" ht="12.75" customHeight="1">
      <c r="A33" s="254">
        <v>222</v>
      </c>
      <c r="B33" s="264" t="s">
        <v>246</v>
      </c>
      <c r="C33" s="26">
        <v>1.8067387766823012E-3</v>
      </c>
      <c r="D33" s="26">
        <v>4.8974724783340073E-4</v>
      </c>
      <c r="E33" s="26">
        <v>6.3791297724459682E-3</v>
      </c>
      <c r="F33" s="26">
        <v>8.7627059235892044E-4</v>
      </c>
      <c r="G33" s="26">
        <v>7.0068618923359424E-4</v>
      </c>
      <c r="H33" s="26">
        <v>0</v>
      </c>
      <c r="I33" s="26">
        <v>3.5953260761010684E-3</v>
      </c>
      <c r="J33" s="26">
        <v>2.2889911572657399E-4</v>
      </c>
      <c r="K33" s="26">
        <v>3.0458884856712705E-4</v>
      </c>
      <c r="L33" s="26">
        <v>0</v>
      </c>
      <c r="M33" s="26">
        <v>0</v>
      </c>
      <c r="N33" s="26">
        <v>1.5384615384615385E-4</v>
      </c>
      <c r="O33" s="26">
        <v>3.4455128205128204E-3</v>
      </c>
      <c r="P33" s="26">
        <v>5.5080077959494963E-4</v>
      </c>
      <c r="Q33" s="26">
        <v>1.0336328218176036E-3</v>
      </c>
      <c r="R33" s="26">
        <v>0</v>
      </c>
      <c r="S33" s="26">
        <v>2.3752969121140142E-4</v>
      </c>
      <c r="T33" s="26">
        <v>5.5122450586660371E-4</v>
      </c>
      <c r="U33" s="26">
        <v>1.2385434728758979E-3</v>
      </c>
      <c r="V33" s="26">
        <v>7.8904801357162582E-5</v>
      </c>
      <c r="W33" s="26">
        <v>4.0903904528851603E-4</v>
      </c>
      <c r="X33" s="26">
        <v>1.1872731155242366E-3</v>
      </c>
      <c r="Y33" s="26">
        <v>5.1683934709968987E-4</v>
      </c>
      <c r="Z33" s="26">
        <v>0</v>
      </c>
      <c r="AA33" s="26">
        <v>1.4404609475032011E-3</v>
      </c>
      <c r="AB33" s="26">
        <v>7.8549276127791543E-4</v>
      </c>
      <c r="AC33" s="26">
        <v>0</v>
      </c>
      <c r="AD33" s="26">
        <v>3.6212640625754428E-5</v>
      </c>
      <c r="AE33" s="26">
        <v>7.3398984647379047E-4</v>
      </c>
      <c r="AF33" s="26">
        <v>5.7008310249307477E-2</v>
      </c>
      <c r="AG33" s="26">
        <v>1.996007984031936E-3</v>
      </c>
      <c r="AH33" s="26">
        <v>0</v>
      </c>
      <c r="AI33" s="26">
        <v>5.9959331931385669E-3</v>
      </c>
      <c r="AJ33" s="26">
        <v>5.6705415367167564E-4</v>
      </c>
      <c r="AK33" s="26">
        <v>2.0885745478710781E-3</v>
      </c>
      <c r="AL33" s="26">
        <v>5.6234402893870017E-4</v>
      </c>
      <c r="AM33" s="26">
        <v>2.3046784973496196E-4</v>
      </c>
      <c r="AN33" s="26">
        <v>2.3724792408066428E-4</v>
      </c>
      <c r="AO33" s="26">
        <v>2.6954736776628168E-5</v>
      </c>
      <c r="AP33" s="26">
        <v>3.3345683586513523E-4</v>
      </c>
      <c r="AQ33" s="26">
        <v>2.7992196115022481E-3</v>
      </c>
      <c r="AR33" s="26">
        <v>7.5139544869042506E-4</v>
      </c>
      <c r="AS33" s="26">
        <v>9.0058642837196317E-3</v>
      </c>
      <c r="AT33" s="26">
        <v>6.8073685494693184E-3</v>
      </c>
      <c r="AU33" s="26">
        <v>8.3189947749767162E-3</v>
      </c>
      <c r="AV33" s="26">
        <v>7.0807408960076893E-3</v>
      </c>
      <c r="AW33" s="26">
        <v>5.1130553346210661E-4</v>
      </c>
      <c r="AX33" s="26">
        <v>8.8113337940566687E-3</v>
      </c>
      <c r="AY33" s="26">
        <v>8.2592121982210925E-3</v>
      </c>
      <c r="AZ33" s="26">
        <v>2.3616734143049934E-3</v>
      </c>
      <c r="BA33" s="26">
        <v>6.355662895640015E-3</v>
      </c>
      <c r="BB33" s="26">
        <v>4.0508310549612105E-3</v>
      </c>
      <c r="BC33" s="26">
        <v>2.7606365703150373E-3</v>
      </c>
      <c r="BD33" s="26">
        <v>1.7116564678428318E-2</v>
      </c>
      <c r="BE33" s="26">
        <v>9.590187550592013E-3</v>
      </c>
      <c r="BF33" s="26">
        <v>1.2345679012345678E-2</v>
      </c>
      <c r="BG33" s="26">
        <v>9.6092248558616276E-3</v>
      </c>
      <c r="BH33" s="26">
        <v>5.2474500672329543E-3</v>
      </c>
      <c r="BI33" s="26">
        <v>2.8442181108974184E-4</v>
      </c>
      <c r="BJ33" s="26">
        <v>2.7560547076859474E-4</v>
      </c>
      <c r="BK33" s="26">
        <v>3.5091996760738759E-3</v>
      </c>
      <c r="BL33" s="26">
        <v>3.7097837467523235E-3</v>
      </c>
      <c r="BM33" s="26">
        <v>0</v>
      </c>
      <c r="BN33" s="26">
        <v>0</v>
      </c>
      <c r="BO33" s="26">
        <v>1.5167519839657648E-3</v>
      </c>
      <c r="BP33" s="26">
        <v>1.1924082589486972E-2</v>
      </c>
      <c r="BQ33" s="26">
        <v>1.1603921779175637E-4</v>
      </c>
      <c r="BR33" s="26">
        <v>1.274377785046451E-5</v>
      </c>
      <c r="BS33" s="26">
        <v>0</v>
      </c>
      <c r="BT33" s="26">
        <v>0</v>
      </c>
      <c r="BU33" s="26">
        <v>0</v>
      </c>
      <c r="BV33" s="26">
        <v>1.7355085039916696E-4</v>
      </c>
      <c r="BW33" s="26">
        <v>1.6010490683419231E-3</v>
      </c>
      <c r="BX33" s="26">
        <v>7.4762924441725302E-3</v>
      </c>
      <c r="BY33" s="26">
        <v>2.4714309147575047E-3</v>
      </c>
      <c r="BZ33" s="26">
        <v>0</v>
      </c>
      <c r="CA33" s="26">
        <v>7.6775431861804226E-4</v>
      </c>
      <c r="CB33" s="26">
        <v>6.3163939132931382E-4</v>
      </c>
      <c r="CC33" s="26">
        <v>7.2442770211532894E-5</v>
      </c>
      <c r="CD33" s="26">
        <v>2.5552574421873004E-4</v>
      </c>
      <c r="CE33" s="26">
        <v>1.7751269215748926E-4</v>
      </c>
      <c r="CF33" s="26">
        <v>7.9494415517309913E-5</v>
      </c>
      <c r="CG33" s="26">
        <v>0</v>
      </c>
      <c r="CH33" s="26">
        <v>0</v>
      </c>
      <c r="CI33" s="26">
        <v>4.3563493792202138E-5</v>
      </c>
      <c r="CJ33" s="26">
        <v>1.1993756674607739E-3</v>
      </c>
      <c r="CK33" s="26">
        <v>4.9543988869117169E-5</v>
      </c>
      <c r="CL33" s="26">
        <v>7.0843664701102245E-4</v>
      </c>
      <c r="CM33" s="26">
        <v>1.1599160635170848E-3</v>
      </c>
      <c r="CN33" s="26">
        <v>8.5879033247454302E-4</v>
      </c>
      <c r="CO33" s="26">
        <v>1.5405309947321354E-3</v>
      </c>
      <c r="CP33" s="26">
        <v>1.5657293167157262E-3</v>
      </c>
      <c r="CQ33" s="26">
        <v>5.3471286353953835E-3</v>
      </c>
      <c r="CR33" s="26">
        <v>4.7751843221148336E-4</v>
      </c>
      <c r="CS33" s="26">
        <v>0</v>
      </c>
      <c r="CT33" s="26">
        <v>4.1296266364958784E-2</v>
      </c>
      <c r="CU33" s="26">
        <v>5.6222415877210244E-5</v>
      </c>
      <c r="CV33" s="26">
        <v>1.2884663497623218E-3</v>
      </c>
      <c r="CW33" s="26">
        <v>1.457214203864267E-4</v>
      </c>
      <c r="CX33" s="26">
        <v>5.406866720735334E-4</v>
      </c>
      <c r="CY33" s="26">
        <v>1.8382906910164843E-3</v>
      </c>
      <c r="CZ33" s="26">
        <v>6.0016804705317493E-4</v>
      </c>
      <c r="DA33" s="26">
        <v>1.0237401818021357E-2</v>
      </c>
      <c r="DB33" s="26">
        <v>3.035403846684511E-4</v>
      </c>
      <c r="DC33" s="6">
        <v>2.3207977500871151E-3</v>
      </c>
    </row>
    <row r="34" spans="1:107" customFormat="1" ht="12.75" customHeight="1">
      <c r="A34" s="253">
        <v>231</v>
      </c>
      <c r="B34" s="291" t="s">
        <v>247</v>
      </c>
      <c r="C34" s="1">
        <v>5.9825787307360965E-5</v>
      </c>
      <c r="D34" s="1">
        <v>0</v>
      </c>
      <c r="E34" s="1">
        <v>0</v>
      </c>
      <c r="F34" s="1">
        <v>1.752541184717841E-4</v>
      </c>
      <c r="G34" s="1">
        <v>3.6242389098289359E-4</v>
      </c>
      <c r="H34" s="1">
        <v>0</v>
      </c>
      <c r="I34" s="1">
        <v>1.4980525317087785E-3</v>
      </c>
      <c r="J34" s="1">
        <v>1.2047321880345999E-5</v>
      </c>
      <c r="K34" s="1">
        <v>8.7025385304893444E-6</v>
      </c>
      <c r="L34" s="1">
        <v>0</v>
      </c>
      <c r="M34" s="1">
        <v>0</v>
      </c>
      <c r="N34" s="1">
        <v>1.5384615384615385E-4</v>
      </c>
      <c r="O34" s="1">
        <v>1.1217948717948717E-3</v>
      </c>
      <c r="P34" s="1">
        <v>5.0843148885687658E-4</v>
      </c>
      <c r="Q34" s="1">
        <v>9.54122604754711E-4</v>
      </c>
      <c r="R34" s="1">
        <v>3.8532675709001234E-5</v>
      </c>
      <c r="S34" s="1">
        <v>2.3752969121140142E-4</v>
      </c>
      <c r="T34" s="1">
        <v>7.8746357980943386E-5</v>
      </c>
      <c r="U34" s="1">
        <v>1.2385434728758978E-4</v>
      </c>
      <c r="V34" s="1">
        <v>0</v>
      </c>
      <c r="W34" s="1">
        <v>3.5880618007764567E-5</v>
      </c>
      <c r="X34" s="1">
        <v>8.5415332052103347E-6</v>
      </c>
      <c r="Y34" s="1">
        <v>1.2019519699992789E-5</v>
      </c>
      <c r="Z34" s="1">
        <v>0</v>
      </c>
      <c r="AA34" s="1">
        <v>0</v>
      </c>
      <c r="AB34" s="1">
        <v>1.4897276506994949E-4</v>
      </c>
      <c r="AC34" s="1">
        <v>0</v>
      </c>
      <c r="AD34" s="1">
        <v>2.4141760417169619E-5</v>
      </c>
      <c r="AE34" s="1">
        <v>1.0704018594409444E-4</v>
      </c>
      <c r="AF34" s="1">
        <v>2.2160664819944597E-4</v>
      </c>
      <c r="AG34" s="1">
        <v>0.13073852295409183</v>
      </c>
      <c r="AH34" s="1">
        <v>0</v>
      </c>
      <c r="AI34" s="1">
        <v>1.5641564851665826E-4</v>
      </c>
      <c r="AJ34" s="1">
        <v>8.5058123050751346E-4</v>
      </c>
      <c r="AK34" s="1">
        <v>1.4240281008211895E-4</v>
      </c>
      <c r="AL34" s="1">
        <v>1.010631117476483E-5</v>
      </c>
      <c r="AM34" s="1">
        <v>4.6093569946992392E-4</v>
      </c>
      <c r="AN34" s="1">
        <v>0</v>
      </c>
      <c r="AO34" s="1">
        <v>2.0734412905098592E-6</v>
      </c>
      <c r="AP34" s="1">
        <v>0</v>
      </c>
      <c r="AQ34" s="1">
        <v>4.6653660191704131E-4</v>
      </c>
      <c r="AR34" s="1">
        <v>0</v>
      </c>
      <c r="AS34" s="1">
        <v>2.7925160569673275E-5</v>
      </c>
      <c r="AT34" s="1">
        <v>3.6598755642308162E-4</v>
      </c>
      <c r="AU34" s="1">
        <v>8.997774234794551E-4</v>
      </c>
      <c r="AV34" s="1">
        <v>3.3742158782419315E-4</v>
      </c>
      <c r="AW34" s="1">
        <v>2.2724690376093625E-4</v>
      </c>
      <c r="AX34" s="1">
        <v>5.7590416954618749E-5</v>
      </c>
      <c r="AY34" s="1">
        <v>0</v>
      </c>
      <c r="AZ34" s="1">
        <v>3.3738191632928474E-4</v>
      </c>
      <c r="BA34" s="1">
        <v>0</v>
      </c>
      <c r="BB34" s="1">
        <v>4.2306329555730657E-5</v>
      </c>
      <c r="BC34" s="1">
        <v>0</v>
      </c>
      <c r="BD34" s="1">
        <v>1.0220115742810787E-4</v>
      </c>
      <c r="BE34" s="1">
        <v>5.4879470961899925E-5</v>
      </c>
      <c r="BF34" s="1">
        <v>0</v>
      </c>
      <c r="BG34" s="1">
        <v>4.4843049327354259E-3</v>
      </c>
      <c r="BH34" s="1">
        <v>6.5593125840411923E-5</v>
      </c>
      <c r="BI34" s="1">
        <v>0</v>
      </c>
      <c r="BJ34" s="1">
        <v>1.7225341923037171E-5</v>
      </c>
      <c r="BK34" s="1">
        <v>1.7415383007810799E-5</v>
      </c>
      <c r="BL34" s="1">
        <v>5.170430309062472E-5</v>
      </c>
      <c r="BM34" s="1">
        <v>5.0736424275886766E-5</v>
      </c>
      <c r="BN34" s="1">
        <v>3.3948779035139964E-3</v>
      </c>
      <c r="BO34" s="1">
        <v>1.3542428428265756E-4</v>
      </c>
      <c r="BP34" s="1">
        <v>1.803263907672888E-4</v>
      </c>
      <c r="BQ34" s="1">
        <v>9.3524145682908114E-5</v>
      </c>
      <c r="BR34" s="1">
        <v>1.1894192660433543E-4</v>
      </c>
      <c r="BS34" s="1">
        <v>0</v>
      </c>
      <c r="BT34" s="1">
        <v>0</v>
      </c>
      <c r="BU34" s="1">
        <v>0</v>
      </c>
      <c r="BV34" s="1">
        <v>2.6032627559875043E-4</v>
      </c>
      <c r="BW34" s="1">
        <v>3.0496172730322345E-5</v>
      </c>
      <c r="BX34" s="1">
        <v>0</v>
      </c>
      <c r="BY34" s="1">
        <v>1.6403302531576358E-5</v>
      </c>
      <c r="BZ34" s="1">
        <v>0</v>
      </c>
      <c r="CA34" s="1">
        <v>0</v>
      </c>
      <c r="CB34" s="1">
        <v>1.9140587616039814E-5</v>
      </c>
      <c r="CC34" s="1">
        <v>3.6221385105766447E-5</v>
      </c>
      <c r="CD34" s="1">
        <v>6.3881436054682506E-4</v>
      </c>
      <c r="CE34" s="1">
        <v>3.3372386125607983E-3</v>
      </c>
      <c r="CF34" s="1">
        <v>2.3848324655192972E-4</v>
      </c>
      <c r="CG34" s="1">
        <v>0</v>
      </c>
      <c r="CH34" s="1">
        <v>1.6447368421052631E-3</v>
      </c>
      <c r="CI34" s="1">
        <v>4.3563493792202138E-5</v>
      </c>
      <c r="CJ34" s="1">
        <v>2.7109176045346257E-4</v>
      </c>
      <c r="CK34" s="1">
        <v>4.9543988869117169E-5</v>
      </c>
      <c r="CL34" s="1">
        <v>1.1668368303710958E-3</v>
      </c>
      <c r="CM34" s="1">
        <v>2.6407896367289147E-5</v>
      </c>
      <c r="CN34" s="1">
        <v>2.4536866642129801E-4</v>
      </c>
      <c r="CO34" s="1">
        <v>8.2662638741724337E-5</v>
      </c>
      <c r="CP34" s="1">
        <v>4.4735123334735035E-5</v>
      </c>
      <c r="CQ34" s="1">
        <v>1.6519584402034516E-3</v>
      </c>
      <c r="CR34" s="1">
        <v>6.6852580509607672E-4</v>
      </c>
      <c r="CS34" s="1">
        <v>0</v>
      </c>
      <c r="CT34" s="1">
        <v>0</v>
      </c>
      <c r="CU34" s="1">
        <v>9.5578106991257419E-5</v>
      </c>
      <c r="CV34" s="1">
        <v>4.6284713535151364E-4</v>
      </c>
      <c r="CW34" s="1">
        <v>1.3247401853311519E-5</v>
      </c>
      <c r="CX34" s="1">
        <v>3.6865000368650004E-4</v>
      </c>
      <c r="CY34" s="1">
        <v>2.2601934725612513E-4</v>
      </c>
      <c r="CZ34" s="1">
        <v>1.290361301164326E-3</v>
      </c>
      <c r="DA34" s="1">
        <v>0</v>
      </c>
      <c r="DB34" s="1">
        <v>1.0761886365517812E-3</v>
      </c>
      <c r="DC34" s="3">
        <v>1.6888167670726928E-4</v>
      </c>
    </row>
    <row r="35" spans="1:107" customFormat="1" ht="12.75" customHeight="1">
      <c r="A35" s="253">
        <v>251</v>
      </c>
      <c r="B35" s="291" t="s">
        <v>248</v>
      </c>
      <c r="C35" s="1">
        <v>0</v>
      </c>
      <c r="D35" s="1">
        <v>0</v>
      </c>
      <c r="E35" s="1">
        <v>0</v>
      </c>
      <c r="F35" s="1">
        <v>6.6596565019277952E-4</v>
      </c>
      <c r="G35" s="1">
        <v>0</v>
      </c>
      <c r="H35" s="1">
        <v>0</v>
      </c>
      <c r="I35" s="1">
        <v>0</v>
      </c>
      <c r="J35" s="1">
        <v>1.3432763896585789E-3</v>
      </c>
      <c r="K35" s="1">
        <v>1.4333080959715949E-2</v>
      </c>
      <c r="L35" s="1">
        <v>0</v>
      </c>
      <c r="M35" s="1">
        <v>0</v>
      </c>
      <c r="N35" s="1">
        <v>3.076923076923077E-4</v>
      </c>
      <c r="O35" s="1">
        <v>1.4423076923076924E-3</v>
      </c>
      <c r="P35" s="1">
        <v>0</v>
      </c>
      <c r="Q35" s="1">
        <v>1.2721634730062813E-2</v>
      </c>
      <c r="R35" s="1">
        <v>0</v>
      </c>
      <c r="S35" s="1">
        <v>0</v>
      </c>
      <c r="T35" s="1">
        <v>0</v>
      </c>
      <c r="U35" s="1">
        <v>0</v>
      </c>
      <c r="V35" s="1">
        <v>1.2624768217146013E-3</v>
      </c>
      <c r="W35" s="1">
        <v>3.2292556206988109E-5</v>
      </c>
      <c r="X35" s="1">
        <v>4.2707666026051675E-4</v>
      </c>
      <c r="Y35" s="1">
        <v>1.2019519699992789E-5</v>
      </c>
      <c r="Z35" s="1">
        <v>0</v>
      </c>
      <c r="AA35" s="1">
        <v>9.8164746052069995E-3</v>
      </c>
      <c r="AB35" s="1">
        <v>7.2184076165711887E-3</v>
      </c>
      <c r="AC35" s="1">
        <v>0</v>
      </c>
      <c r="AD35" s="1">
        <v>0</v>
      </c>
      <c r="AE35" s="1">
        <v>3.4405774053458929E-3</v>
      </c>
      <c r="AF35" s="1">
        <v>1.0526315789473684E-3</v>
      </c>
      <c r="AG35" s="1">
        <v>0</v>
      </c>
      <c r="AH35" s="1">
        <v>3.0769230769230771E-2</v>
      </c>
      <c r="AI35" s="1">
        <v>1.737951650185092E-5</v>
      </c>
      <c r="AJ35" s="1">
        <v>0</v>
      </c>
      <c r="AK35" s="1">
        <v>6.6454644704988844E-4</v>
      </c>
      <c r="AL35" s="1">
        <v>0</v>
      </c>
      <c r="AM35" s="1">
        <v>0</v>
      </c>
      <c r="AN35" s="1">
        <v>0</v>
      </c>
      <c r="AO35" s="1">
        <v>0</v>
      </c>
      <c r="AP35" s="1">
        <v>4.0755835494627642E-3</v>
      </c>
      <c r="AQ35" s="1">
        <v>2.1206209178047333E-4</v>
      </c>
      <c r="AR35" s="1">
        <v>2.8624588521540003E-4</v>
      </c>
      <c r="AS35" s="1">
        <v>1.1030438425020943E-3</v>
      </c>
      <c r="AT35" s="1">
        <v>1.4639502256923265E-4</v>
      </c>
      <c r="AU35" s="1">
        <v>1.3693980962603988E-2</v>
      </c>
      <c r="AV35" s="1">
        <v>1.3036743165934736E-3</v>
      </c>
      <c r="AW35" s="1">
        <v>8.0672650835132368E-3</v>
      </c>
      <c r="AX35" s="1">
        <v>1.7277125086385625E-4</v>
      </c>
      <c r="AY35" s="1">
        <v>2.5412960609911056E-3</v>
      </c>
      <c r="AZ35" s="1">
        <v>3.3738191632928474E-4</v>
      </c>
      <c r="BA35" s="1">
        <v>5.5929833481632137E-3</v>
      </c>
      <c r="BB35" s="1">
        <v>2.8768304097896847E-3</v>
      </c>
      <c r="BC35" s="1">
        <v>1.6239038648911984E-4</v>
      </c>
      <c r="BD35" s="1">
        <v>5.0930243451673754E-3</v>
      </c>
      <c r="BE35" s="1">
        <v>7.614526595963615E-4</v>
      </c>
      <c r="BF35" s="1">
        <v>0</v>
      </c>
      <c r="BG35" s="1">
        <v>5.7655349135169766E-3</v>
      </c>
      <c r="BH35" s="1">
        <v>3.2796562920205962E-5</v>
      </c>
      <c r="BI35" s="1">
        <v>3.6658811207122281E-3</v>
      </c>
      <c r="BJ35" s="1">
        <v>1.9981396630723118E-3</v>
      </c>
      <c r="BK35" s="1">
        <v>6.0953840527337799E-5</v>
      </c>
      <c r="BL35" s="1">
        <v>7.7556454635937079E-5</v>
      </c>
      <c r="BM35" s="1">
        <v>0</v>
      </c>
      <c r="BN35" s="1">
        <v>0</v>
      </c>
      <c r="BO35" s="1">
        <v>0</v>
      </c>
      <c r="BP35" s="1">
        <v>1.1270399422955549E-4</v>
      </c>
      <c r="BQ35" s="1">
        <v>8.1400645316605206E-5</v>
      </c>
      <c r="BR35" s="1">
        <v>4.2479259501548367E-6</v>
      </c>
      <c r="BS35" s="1">
        <v>0</v>
      </c>
      <c r="BT35" s="1">
        <v>0</v>
      </c>
      <c r="BU35" s="1">
        <v>0</v>
      </c>
      <c r="BV35" s="1">
        <v>0</v>
      </c>
      <c r="BW35" s="1">
        <v>1.5248086365161173E-5</v>
      </c>
      <c r="BX35" s="1">
        <v>0</v>
      </c>
      <c r="BY35" s="1">
        <v>7.6548745147356334E-5</v>
      </c>
      <c r="BZ35" s="1">
        <v>6.5380843412880024E-5</v>
      </c>
      <c r="CA35" s="1">
        <v>0</v>
      </c>
      <c r="CB35" s="1">
        <v>0</v>
      </c>
      <c r="CC35" s="1">
        <v>0</v>
      </c>
      <c r="CD35" s="1">
        <v>0</v>
      </c>
      <c r="CE35" s="1">
        <v>0</v>
      </c>
      <c r="CF35" s="1">
        <v>0</v>
      </c>
      <c r="CG35" s="1">
        <v>0</v>
      </c>
      <c r="CH35" s="1">
        <v>0</v>
      </c>
      <c r="CI35" s="1">
        <v>0</v>
      </c>
      <c r="CJ35" s="1">
        <v>7.3934116487307973E-5</v>
      </c>
      <c r="CK35" s="1">
        <v>4.1286657390930974E-4</v>
      </c>
      <c r="CL35" s="1">
        <v>3.2088012835205133E-3</v>
      </c>
      <c r="CM35" s="1">
        <v>3.0267511990200637E-4</v>
      </c>
      <c r="CN35" s="1">
        <v>3.803214329530119E-3</v>
      </c>
      <c r="CO35" s="1">
        <v>2.6301748690548657E-4</v>
      </c>
      <c r="CP35" s="1">
        <v>2.5051669067451617E-4</v>
      </c>
      <c r="CQ35" s="1">
        <v>3.0430813372168849E-4</v>
      </c>
      <c r="CR35" s="1">
        <v>0</v>
      </c>
      <c r="CS35" s="1">
        <v>0</v>
      </c>
      <c r="CT35" s="1">
        <v>3.7578794245999676E-3</v>
      </c>
      <c r="CU35" s="1">
        <v>5.6222415877210244E-6</v>
      </c>
      <c r="CV35" s="1">
        <v>7.6307230422817114E-4</v>
      </c>
      <c r="CW35" s="1">
        <v>4.4378796208593589E-4</v>
      </c>
      <c r="CX35" s="1">
        <v>9.8306667649733341E-5</v>
      </c>
      <c r="CY35" s="1">
        <v>5.7258234638218365E-4</v>
      </c>
      <c r="CZ35" s="1">
        <v>3.0008402352658743E-5</v>
      </c>
      <c r="DA35" s="1">
        <v>0</v>
      </c>
      <c r="DB35" s="1">
        <v>1.2969452799470183E-3</v>
      </c>
      <c r="DC35" s="3">
        <v>1.0259751189200584E-3</v>
      </c>
    </row>
    <row r="36" spans="1:107" customFormat="1" ht="12.75" customHeight="1">
      <c r="A36" s="253">
        <v>252</v>
      </c>
      <c r="B36" s="291" t="s">
        <v>249</v>
      </c>
      <c r="C36" s="1">
        <v>0</v>
      </c>
      <c r="D36" s="1">
        <v>0</v>
      </c>
      <c r="E36" s="1">
        <v>0</v>
      </c>
      <c r="F36" s="1">
        <v>7.010164738871364E-5</v>
      </c>
      <c r="G36" s="1">
        <v>0</v>
      </c>
      <c r="H36" s="1">
        <v>0</v>
      </c>
      <c r="I36" s="1">
        <v>1.6645028130097539E-4</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2.115180012394955E-6</v>
      </c>
      <c r="AD36" s="1">
        <v>0</v>
      </c>
      <c r="AE36" s="1">
        <v>0</v>
      </c>
      <c r="AF36" s="1">
        <v>0</v>
      </c>
      <c r="AG36" s="1">
        <v>0</v>
      </c>
      <c r="AH36" s="1">
        <v>0</v>
      </c>
      <c r="AI36" s="1">
        <v>5.6309633465996975E-2</v>
      </c>
      <c r="AJ36" s="1">
        <v>0</v>
      </c>
      <c r="AK36" s="1">
        <v>1.80376892770684E-3</v>
      </c>
      <c r="AL36" s="1">
        <v>0</v>
      </c>
      <c r="AM36" s="1">
        <v>0</v>
      </c>
      <c r="AN36" s="1">
        <v>0</v>
      </c>
      <c r="AO36" s="1">
        <v>0</v>
      </c>
      <c r="AP36" s="1">
        <v>0</v>
      </c>
      <c r="AQ36" s="1">
        <v>0</v>
      </c>
      <c r="AR36" s="1">
        <v>3.5780735651925003E-5</v>
      </c>
      <c r="AS36" s="1">
        <v>0</v>
      </c>
      <c r="AT36" s="1">
        <v>0</v>
      </c>
      <c r="AU36" s="1">
        <v>0</v>
      </c>
      <c r="AV36" s="1">
        <v>0</v>
      </c>
      <c r="AW36" s="1">
        <v>0</v>
      </c>
      <c r="AX36" s="1">
        <v>0</v>
      </c>
      <c r="AY36" s="1">
        <v>0</v>
      </c>
      <c r="AZ36" s="1">
        <v>0</v>
      </c>
      <c r="BA36" s="1">
        <v>0</v>
      </c>
      <c r="BB36" s="1">
        <v>0</v>
      </c>
      <c r="BC36" s="1">
        <v>0</v>
      </c>
      <c r="BD36" s="1">
        <v>0</v>
      </c>
      <c r="BE36" s="1">
        <v>0</v>
      </c>
      <c r="BF36" s="1">
        <v>0</v>
      </c>
      <c r="BG36" s="1">
        <v>1.6015374759769378E-4</v>
      </c>
      <c r="BH36" s="1">
        <v>0</v>
      </c>
      <c r="BI36" s="1">
        <v>3.0600175167718575E-2</v>
      </c>
      <c r="BJ36" s="1">
        <v>3.5845936541840352E-2</v>
      </c>
      <c r="BK36" s="1">
        <v>5.8567933055267717E-2</v>
      </c>
      <c r="BL36" s="1">
        <v>3.4551400540309966E-2</v>
      </c>
      <c r="BM36" s="1">
        <v>0</v>
      </c>
      <c r="BN36" s="1">
        <v>0</v>
      </c>
      <c r="BO36" s="1">
        <v>0</v>
      </c>
      <c r="BP36" s="1">
        <v>1.803263907672888E-4</v>
      </c>
      <c r="BQ36" s="1">
        <v>0</v>
      </c>
      <c r="BR36" s="1">
        <v>0</v>
      </c>
      <c r="BS36" s="1">
        <v>0</v>
      </c>
      <c r="BT36" s="1">
        <v>3.3150178596587192E-5</v>
      </c>
      <c r="BU36" s="1">
        <v>1.0084771401961191E-4</v>
      </c>
      <c r="BV36" s="1">
        <v>0</v>
      </c>
      <c r="BW36" s="1">
        <v>0</v>
      </c>
      <c r="BX36" s="1">
        <v>0</v>
      </c>
      <c r="BY36" s="1">
        <v>0</v>
      </c>
      <c r="BZ36" s="1">
        <v>0</v>
      </c>
      <c r="CA36" s="1">
        <v>0</v>
      </c>
      <c r="CB36" s="1">
        <v>0</v>
      </c>
      <c r="CC36" s="1">
        <v>0</v>
      </c>
      <c r="CD36" s="1">
        <v>0</v>
      </c>
      <c r="CE36" s="1">
        <v>0</v>
      </c>
      <c r="CF36" s="1">
        <v>0</v>
      </c>
      <c r="CG36" s="1">
        <v>0</v>
      </c>
      <c r="CH36" s="1">
        <v>0</v>
      </c>
      <c r="CI36" s="1">
        <v>0</v>
      </c>
      <c r="CJ36" s="1">
        <v>5.4766012212820724E-6</v>
      </c>
      <c r="CK36" s="1">
        <v>0</v>
      </c>
      <c r="CL36" s="1">
        <v>2.0836371970912424E-5</v>
      </c>
      <c r="CM36" s="1">
        <v>0</v>
      </c>
      <c r="CN36" s="1">
        <v>0</v>
      </c>
      <c r="CO36" s="1">
        <v>0</v>
      </c>
      <c r="CP36" s="1">
        <v>0</v>
      </c>
      <c r="CQ36" s="1">
        <v>0</v>
      </c>
      <c r="CR36" s="1">
        <v>0</v>
      </c>
      <c r="CS36" s="1">
        <v>0</v>
      </c>
      <c r="CT36" s="1">
        <v>0</v>
      </c>
      <c r="CU36" s="1">
        <v>0</v>
      </c>
      <c r="CV36" s="1">
        <v>0</v>
      </c>
      <c r="CW36" s="1">
        <v>0</v>
      </c>
      <c r="CX36" s="1">
        <v>0</v>
      </c>
      <c r="CY36" s="1">
        <v>0</v>
      </c>
      <c r="CZ36" s="1">
        <v>0</v>
      </c>
      <c r="DA36" s="1">
        <v>0</v>
      </c>
      <c r="DB36" s="1">
        <v>6.8986451061011614E-4</v>
      </c>
      <c r="DC36" s="3">
        <v>2.0466490192887678E-3</v>
      </c>
    </row>
    <row r="37" spans="1:107" customFormat="1" ht="12.75" customHeight="1">
      <c r="A37" s="253">
        <v>253</v>
      </c>
      <c r="B37" s="291" t="s">
        <v>250</v>
      </c>
      <c r="C37" s="1">
        <v>1.1965157461472193E-4</v>
      </c>
      <c r="D37" s="1">
        <v>0</v>
      </c>
      <c r="E37" s="1">
        <v>0</v>
      </c>
      <c r="F37" s="1">
        <v>0</v>
      </c>
      <c r="G37" s="1">
        <v>0</v>
      </c>
      <c r="H37" s="1">
        <v>0</v>
      </c>
      <c r="I37" s="1">
        <v>0</v>
      </c>
      <c r="J37" s="1">
        <v>0</v>
      </c>
      <c r="K37" s="1">
        <v>3.7420915681104177E-4</v>
      </c>
      <c r="L37" s="1">
        <v>0</v>
      </c>
      <c r="M37" s="1">
        <v>0</v>
      </c>
      <c r="N37" s="1">
        <v>0</v>
      </c>
      <c r="O37" s="1">
        <v>0</v>
      </c>
      <c r="P37" s="1">
        <v>0</v>
      </c>
      <c r="Q37" s="1">
        <v>1.8287349924465293E-3</v>
      </c>
      <c r="R37" s="1">
        <v>0</v>
      </c>
      <c r="S37" s="1">
        <v>0</v>
      </c>
      <c r="T37" s="1">
        <v>0</v>
      </c>
      <c r="U37" s="1">
        <v>0</v>
      </c>
      <c r="V37" s="1">
        <v>1.1835720203574388E-4</v>
      </c>
      <c r="W37" s="1">
        <v>0</v>
      </c>
      <c r="X37" s="1">
        <v>0</v>
      </c>
      <c r="Y37" s="1">
        <v>0</v>
      </c>
      <c r="Z37" s="1">
        <v>0</v>
      </c>
      <c r="AA37" s="1">
        <v>0</v>
      </c>
      <c r="AB37" s="1">
        <v>4.062893592816804E-5</v>
      </c>
      <c r="AC37" s="1">
        <v>0</v>
      </c>
      <c r="AD37" s="1">
        <v>0</v>
      </c>
      <c r="AE37" s="1">
        <v>6.1165820539482539E-5</v>
      </c>
      <c r="AF37" s="1">
        <v>0</v>
      </c>
      <c r="AG37" s="1">
        <v>0</v>
      </c>
      <c r="AH37" s="1">
        <v>0</v>
      </c>
      <c r="AI37" s="1">
        <v>1.737951650185092E-5</v>
      </c>
      <c r="AJ37" s="1">
        <v>6.2375956903884325E-3</v>
      </c>
      <c r="AK37" s="1">
        <v>0</v>
      </c>
      <c r="AL37" s="1">
        <v>0</v>
      </c>
      <c r="AM37" s="1">
        <v>0</v>
      </c>
      <c r="AN37" s="1">
        <v>0</v>
      </c>
      <c r="AO37" s="1">
        <v>0</v>
      </c>
      <c r="AP37" s="1">
        <v>0</v>
      </c>
      <c r="AQ37" s="1">
        <v>0</v>
      </c>
      <c r="AR37" s="1">
        <v>1.0734220695577502E-4</v>
      </c>
      <c r="AS37" s="1">
        <v>0</v>
      </c>
      <c r="AT37" s="1">
        <v>4.8798340856410882E-5</v>
      </c>
      <c r="AU37" s="1">
        <v>1.2628455066378318E-4</v>
      </c>
      <c r="AV37" s="1">
        <v>7.1881023103153871E-3</v>
      </c>
      <c r="AW37" s="1">
        <v>4.9483013293943869E-2</v>
      </c>
      <c r="AX37" s="1">
        <v>2.8795208477309375E-3</v>
      </c>
      <c r="AY37" s="1">
        <v>0</v>
      </c>
      <c r="AZ37" s="1">
        <v>5.0607287449392713E-4</v>
      </c>
      <c r="BA37" s="1">
        <v>1.2711325791280032E-4</v>
      </c>
      <c r="BB37" s="1">
        <v>6.8747785528062313E-5</v>
      </c>
      <c r="BC37" s="1">
        <v>0</v>
      </c>
      <c r="BD37" s="1">
        <v>4.2583815595044946E-5</v>
      </c>
      <c r="BE37" s="1">
        <v>6.8599338702374907E-6</v>
      </c>
      <c r="BF37" s="1">
        <v>0</v>
      </c>
      <c r="BG37" s="1">
        <v>1.6015374759769378E-4</v>
      </c>
      <c r="BH37" s="1">
        <v>6.5593125840411923E-5</v>
      </c>
      <c r="BI37" s="1">
        <v>5.3994997787830358E-3</v>
      </c>
      <c r="BJ37" s="1">
        <v>8.2681641230578432E-4</v>
      </c>
      <c r="BK37" s="1">
        <v>2.5252305361325657E-4</v>
      </c>
      <c r="BL37" s="1">
        <v>1.4218683349921798E-3</v>
      </c>
      <c r="BM37" s="1">
        <v>0</v>
      </c>
      <c r="BN37" s="1">
        <v>0</v>
      </c>
      <c r="BO37" s="1">
        <v>0</v>
      </c>
      <c r="BP37" s="1">
        <v>2.0286718961319989E-4</v>
      </c>
      <c r="BQ37" s="1">
        <v>6.4081359079029638E-5</v>
      </c>
      <c r="BR37" s="1">
        <v>4.2479259501548367E-6</v>
      </c>
      <c r="BS37" s="1">
        <v>0</v>
      </c>
      <c r="BT37" s="1">
        <v>0</v>
      </c>
      <c r="BU37" s="1">
        <v>0</v>
      </c>
      <c r="BV37" s="1">
        <v>0</v>
      </c>
      <c r="BW37" s="1">
        <v>1.5248086365161173E-5</v>
      </c>
      <c r="BX37" s="1">
        <v>0</v>
      </c>
      <c r="BY37" s="1">
        <v>9.2952047678932688E-5</v>
      </c>
      <c r="BZ37" s="1">
        <v>0</v>
      </c>
      <c r="CA37" s="1">
        <v>0</v>
      </c>
      <c r="CB37" s="1">
        <v>0</v>
      </c>
      <c r="CC37" s="1">
        <v>0</v>
      </c>
      <c r="CD37" s="1">
        <v>0</v>
      </c>
      <c r="CE37" s="1">
        <v>0</v>
      </c>
      <c r="CF37" s="1">
        <v>0</v>
      </c>
      <c r="CG37" s="1">
        <v>0</v>
      </c>
      <c r="CH37" s="1">
        <v>0</v>
      </c>
      <c r="CI37" s="1">
        <v>0</v>
      </c>
      <c r="CJ37" s="1">
        <v>4.381280977025658E-5</v>
      </c>
      <c r="CK37" s="1">
        <v>9.4959311999141241E-5</v>
      </c>
      <c r="CL37" s="1">
        <v>2.0836371970912424E-5</v>
      </c>
      <c r="CM37" s="1">
        <v>1.7876114464011116E-4</v>
      </c>
      <c r="CN37" s="1">
        <v>2.4536866642129801E-4</v>
      </c>
      <c r="CO37" s="1">
        <v>9.6189252354006503E-4</v>
      </c>
      <c r="CP37" s="1">
        <v>7.2470899802270757E-4</v>
      </c>
      <c r="CQ37" s="1">
        <v>1.7389036212667912E-4</v>
      </c>
      <c r="CR37" s="1">
        <v>0</v>
      </c>
      <c r="CS37" s="1">
        <v>0</v>
      </c>
      <c r="CT37" s="1">
        <v>0</v>
      </c>
      <c r="CU37" s="1">
        <v>5.6222415877210244E-6</v>
      </c>
      <c r="CV37" s="1">
        <v>1.0507880910683013E-3</v>
      </c>
      <c r="CW37" s="1">
        <v>1.1723950640180694E-3</v>
      </c>
      <c r="CX37" s="1">
        <v>0</v>
      </c>
      <c r="CY37" s="1">
        <v>1.5067956483741675E-5</v>
      </c>
      <c r="CZ37" s="1">
        <v>1.8005041411595248E-4</v>
      </c>
      <c r="DA37" s="1">
        <v>0</v>
      </c>
      <c r="DB37" s="1">
        <v>1.1589723778249951E-3</v>
      </c>
      <c r="DC37" s="3">
        <v>4.4236775518669805E-4</v>
      </c>
    </row>
    <row r="38" spans="1:107" customFormat="1" ht="12.75" customHeight="1">
      <c r="A38" s="254">
        <v>259</v>
      </c>
      <c r="B38" s="264" t="s">
        <v>251</v>
      </c>
      <c r="C38" s="26">
        <v>2.7519862161386045E-3</v>
      </c>
      <c r="D38" s="26">
        <v>1.5970018951089156E-3</v>
      </c>
      <c r="E38" s="26">
        <v>3.0467485480338949E-3</v>
      </c>
      <c r="F38" s="26">
        <v>0</v>
      </c>
      <c r="G38" s="26">
        <v>2.4161592732192905E-5</v>
      </c>
      <c r="H38" s="26">
        <v>0</v>
      </c>
      <c r="I38" s="26">
        <v>0</v>
      </c>
      <c r="J38" s="26">
        <v>1.9275715008553598E-4</v>
      </c>
      <c r="K38" s="26">
        <v>3.4810154121957378E-5</v>
      </c>
      <c r="L38" s="26">
        <v>2.1744802992084891E-3</v>
      </c>
      <c r="M38" s="26">
        <v>0</v>
      </c>
      <c r="N38" s="26">
        <v>0</v>
      </c>
      <c r="O38" s="26">
        <v>0</v>
      </c>
      <c r="P38" s="26">
        <v>8.4738581476146083E-5</v>
      </c>
      <c r="Q38" s="26">
        <v>8.7461238769181841E-4</v>
      </c>
      <c r="R38" s="26">
        <v>2.6972872996300861E-4</v>
      </c>
      <c r="S38" s="26">
        <v>0</v>
      </c>
      <c r="T38" s="26">
        <v>0</v>
      </c>
      <c r="U38" s="26">
        <v>4.2110478077780527E-3</v>
      </c>
      <c r="V38" s="26">
        <v>1.3926697439539197E-2</v>
      </c>
      <c r="W38" s="26">
        <v>1.0764185402329369E-5</v>
      </c>
      <c r="X38" s="26">
        <v>3.8009822763185991E-4</v>
      </c>
      <c r="Y38" s="26">
        <v>2.5240991369984857E-4</v>
      </c>
      <c r="Z38" s="26">
        <v>0</v>
      </c>
      <c r="AA38" s="26">
        <v>1.1470337174562526E-3</v>
      </c>
      <c r="AB38" s="26">
        <v>2.0991616896220153E-3</v>
      </c>
      <c r="AC38" s="26">
        <v>1.4806260086764685E-5</v>
      </c>
      <c r="AD38" s="26">
        <v>5.0697696876056202E-4</v>
      </c>
      <c r="AE38" s="26">
        <v>1.3762309621383572E-4</v>
      </c>
      <c r="AF38" s="26">
        <v>2.770083102493075E-4</v>
      </c>
      <c r="AG38" s="26">
        <v>0</v>
      </c>
      <c r="AH38" s="26">
        <v>0</v>
      </c>
      <c r="AI38" s="26">
        <v>1.077530023114757E-2</v>
      </c>
      <c r="AJ38" s="26">
        <v>2.3887156223419338E-2</v>
      </c>
      <c r="AK38" s="26">
        <v>5.6249109982436984E-2</v>
      </c>
      <c r="AL38" s="26">
        <v>3.4837898378153619E-3</v>
      </c>
      <c r="AM38" s="26">
        <v>1.4289006683567642E-2</v>
      </c>
      <c r="AN38" s="26">
        <v>0</v>
      </c>
      <c r="AO38" s="26">
        <v>6.6350121296315497E-4</v>
      </c>
      <c r="AP38" s="26">
        <v>4.8165987402741756E-4</v>
      </c>
      <c r="AQ38" s="26">
        <v>3.9443549071168042E-3</v>
      </c>
      <c r="AR38" s="26">
        <v>2.5046514956347504E-3</v>
      </c>
      <c r="AS38" s="26">
        <v>9.1175649259983248E-3</v>
      </c>
      <c r="AT38" s="26">
        <v>3.4402830303769671E-3</v>
      </c>
      <c r="AU38" s="26">
        <v>6.7877945981783454E-4</v>
      </c>
      <c r="AV38" s="26">
        <v>1.2182964299773518E-2</v>
      </c>
      <c r="AW38" s="26">
        <v>2.3860924894898309E-3</v>
      </c>
      <c r="AX38" s="26">
        <v>3.5130154342317439E-3</v>
      </c>
      <c r="AY38" s="26">
        <v>1.9059720457433292E-3</v>
      </c>
      <c r="AZ38" s="26">
        <v>2.8677462887989206E-3</v>
      </c>
      <c r="BA38" s="26">
        <v>3.8133977373840089E-4</v>
      </c>
      <c r="BB38" s="26">
        <v>2.9085601569564827E-3</v>
      </c>
      <c r="BC38" s="26">
        <v>1.2991230919129587E-3</v>
      </c>
      <c r="BD38" s="26">
        <v>1.3967491515174742E-3</v>
      </c>
      <c r="BE38" s="26">
        <v>1.5983645917653354E-3</v>
      </c>
      <c r="BF38" s="26">
        <v>0</v>
      </c>
      <c r="BG38" s="26">
        <v>5.2850736707238952E-3</v>
      </c>
      <c r="BH38" s="26">
        <v>0</v>
      </c>
      <c r="BI38" s="26">
        <v>9.4265514532600164E-3</v>
      </c>
      <c r="BJ38" s="26">
        <v>1.6467426878423536E-2</v>
      </c>
      <c r="BK38" s="26">
        <v>5.2333225938471454E-3</v>
      </c>
      <c r="BL38" s="26">
        <v>1.1090573012939002E-2</v>
      </c>
      <c r="BM38" s="26">
        <v>3.581394654768478E-5</v>
      </c>
      <c r="BN38" s="26">
        <v>5.955926146515783E-5</v>
      </c>
      <c r="BO38" s="26">
        <v>4.9565288047452669E-3</v>
      </c>
      <c r="BP38" s="26">
        <v>0</v>
      </c>
      <c r="BQ38" s="26">
        <v>6.4081359079029638E-5</v>
      </c>
      <c r="BR38" s="26">
        <v>0</v>
      </c>
      <c r="BS38" s="26">
        <v>0</v>
      </c>
      <c r="BT38" s="26">
        <v>0</v>
      </c>
      <c r="BU38" s="26">
        <v>0</v>
      </c>
      <c r="BV38" s="26">
        <v>0</v>
      </c>
      <c r="BW38" s="26">
        <v>0</v>
      </c>
      <c r="BX38" s="26">
        <v>0</v>
      </c>
      <c r="BY38" s="26">
        <v>5.4677675105254523E-6</v>
      </c>
      <c r="BZ38" s="26">
        <v>0</v>
      </c>
      <c r="CA38" s="26">
        <v>0</v>
      </c>
      <c r="CB38" s="26">
        <v>0</v>
      </c>
      <c r="CC38" s="26">
        <v>0</v>
      </c>
      <c r="CD38" s="26">
        <v>0</v>
      </c>
      <c r="CE38" s="26">
        <v>0</v>
      </c>
      <c r="CF38" s="26">
        <v>0</v>
      </c>
      <c r="CG38" s="26">
        <v>0</v>
      </c>
      <c r="CH38" s="26">
        <v>0</v>
      </c>
      <c r="CI38" s="26">
        <v>4.3563493792202138E-5</v>
      </c>
      <c r="CJ38" s="26">
        <v>4.6551110380897614E-5</v>
      </c>
      <c r="CK38" s="26">
        <v>9.0830646260048136E-4</v>
      </c>
      <c r="CL38" s="26">
        <v>1.4585460379638697E-4</v>
      </c>
      <c r="CM38" s="26">
        <v>3.6564779585477279E-5</v>
      </c>
      <c r="CN38" s="26">
        <v>0</v>
      </c>
      <c r="CO38" s="26">
        <v>0</v>
      </c>
      <c r="CP38" s="26">
        <v>8.9470246669470069E-6</v>
      </c>
      <c r="CQ38" s="26">
        <v>0</v>
      </c>
      <c r="CR38" s="26">
        <v>0</v>
      </c>
      <c r="CS38" s="26">
        <v>0</v>
      </c>
      <c r="CT38" s="26">
        <v>1.8183287538386941E-4</v>
      </c>
      <c r="CU38" s="26">
        <v>0</v>
      </c>
      <c r="CV38" s="26">
        <v>3.7528146109582187E-5</v>
      </c>
      <c r="CW38" s="26">
        <v>7.2860710193213351E-5</v>
      </c>
      <c r="CX38" s="26">
        <v>4.915333382486667E-5</v>
      </c>
      <c r="CY38" s="26">
        <v>7.6846578067082537E-4</v>
      </c>
      <c r="CZ38" s="26">
        <v>5.1014283999519861E-4</v>
      </c>
      <c r="DA38" s="26">
        <v>5.0304474450622184E-3</v>
      </c>
      <c r="DB38" s="26">
        <v>1.5728910841910648E-3</v>
      </c>
      <c r="DC38" s="6">
        <v>1.7796001347645488E-3</v>
      </c>
    </row>
    <row r="39" spans="1:107" customFormat="1" ht="12.75" customHeight="1">
      <c r="A39" s="253">
        <v>261</v>
      </c>
      <c r="B39" s="291" t="s">
        <v>252</v>
      </c>
      <c r="C39" s="1">
        <v>5.9825787307360965E-5</v>
      </c>
      <c r="D39" s="1">
        <v>0</v>
      </c>
      <c r="E39" s="1">
        <v>0</v>
      </c>
      <c r="F39" s="1">
        <v>3.505082369435682E-5</v>
      </c>
      <c r="G39" s="1">
        <v>7.2484778196578716E-5</v>
      </c>
      <c r="H39" s="1">
        <v>0</v>
      </c>
      <c r="I39" s="1">
        <v>1.3316022504078031E-4</v>
      </c>
      <c r="J39" s="1">
        <v>0</v>
      </c>
      <c r="K39" s="1">
        <v>0</v>
      </c>
      <c r="L39" s="1">
        <v>0</v>
      </c>
      <c r="M39" s="1">
        <v>0</v>
      </c>
      <c r="N39" s="1">
        <v>1.5384615384615385E-4</v>
      </c>
      <c r="O39" s="1">
        <v>4.807692307692308E-4</v>
      </c>
      <c r="P39" s="1">
        <v>2.1184645369036521E-4</v>
      </c>
      <c r="Q39" s="1">
        <v>1.1608491691182317E-2</v>
      </c>
      <c r="R39" s="1">
        <v>0</v>
      </c>
      <c r="S39" s="1">
        <v>0</v>
      </c>
      <c r="T39" s="1">
        <v>0</v>
      </c>
      <c r="U39" s="1">
        <v>0</v>
      </c>
      <c r="V39" s="1">
        <v>0</v>
      </c>
      <c r="W39" s="1">
        <v>0</v>
      </c>
      <c r="X39" s="1">
        <v>0</v>
      </c>
      <c r="Y39" s="1">
        <v>0</v>
      </c>
      <c r="Z39" s="1">
        <v>0</v>
      </c>
      <c r="AA39" s="1">
        <v>0</v>
      </c>
      <c r="AB39" s="1">
        <v>0</v>
      </c>
      <c r="AC39" s="1">
        <v>0</v>
      </c>
      <c r="AD39" s="1">
        <v>0</v>
      </c>
      <c r="AE39" s="1">
        <v>1.4373967826778397E-3</v>
      </c>
      <c r="AF39" s="1">
        <v>5.9279778393351804E-3</v>
      </c>
      <c r="AG39" s="1">
        <v>0</v>
      </c>
      <c r="AH39" s="1">
        <v>0</v>
      </c>
      <c r="AI39" s="1">
        <v>4.7446080050053008E-3</v>
      </c>
      <c r="AJ39" s="1">
        <v>0</v>
      </c>
      <c r="AK39" s="1">
        <v>2.9904590117244981E-3</v>
      </c>
      <c r="AL39" s="1">
        <v>0.5087849109886643</v>
      </c>
      <c r="AM39" s="1">
        <v>0.22539755704079281</v>
      </c>
      <c r="AN39" s="1">
        <v>0.5805456702253855</v>
      </c>
      <c r="AO39" s="1">
        <v>1.4099400775467044E-4</v>
      </c>
      <c r="AP39" s="1">
        <v>2.3712486105965172E-3</v>
      </c>
      <c r="AQ39" s="1">
        <v>0.17893799304436339</v>
      </c>
      <c r="AR39" s="1">
        <v>0.16355374266494918</v>
      </c>
      <c r="AS39" s="1">
        <v>4.7291259424741695E-2</v>
      </c>
      <c r="AT39" s="1">
        <v>4.8188361595705748E-2</v>
      </c>
      <c r="AU39" s="1">
        <v>4.5304582550632208E-3</v>
      </c>
      <c r="AV39" s="1">
        <v>0</v>
      </c>
      <c r="AW39" s="1">
        <v>2.8973980229519375E-3</v>
      </c>
      <c r="AX39" s="1">
        <v>3.4208707671043538E-2</v>
      </c>
      <c r="AY39" s="1">
        <v>2.9224904701397714E-2</v>
      </c>
      <c r="AZ39" s="1">
        <v>4.7233468286099868E-3</v>
      </c>
      <c r="BA39" s="1">
        <v>3.6100165247235284E-2</v>
      </c>
      <c r="BB39" s="1">
        <v>1.6229765675817173E-2</v>
      </c>
      <c r="BC39" s="1">
        <v>1.7321641225506116E-3</v>
      </c>
      <c r="BD39" s="1">
        <v>3.4524828493682692E-2</v>
      </c>
      <c r="BE39" s="1">
        <v>0.16040583368776326</v>
      </c>
      <c r="BF39" s="1">
        <v>2.4691358024691357E-2</v>
      </c>
      <c r="BG39" s="1">
        <v>7.6873798846893021E-3</v>
      </c>
      <c r="BH39" s="1">
        <v>0</v>
      </c>
      <c r="BI39" s="1">
        <v>2.0162346163917256E-2</v>
      </c>
      <c r="BJ39" s="1">
        <v>1.3728597512660626E-2</v>
      </c>
      <c r="BK39" s="1">
        <v>2.1081321130954973E-2</v>
      </c>
      <c r="BL39" s="1">
        <v>2.7390354562258443E-2</v>
      </c>
      <c r="BM39" s="1">
        <v>0</v>
      </c>
      <c r="BN39" s="1">
        <v>0</v>
      </c>
      <c r="BO39" s="1">
        <v>0</v>
      </c>
      <c r="BP39" s="1">
        <v>0</v>
      </c>
      <c r="BQ39" s="1">
        <v>0</v>
      </c>
      <c r="BR39" s="1">
        <v>0</v>
      </c>
      <c r="BS39" s="1">
        <v>0</v>
      </c>
      <c r="BT39" s="1">
        <v>0</v>
      </c>
      <c r="BU39" s="1">
        <v>0</v>
      </c>
      <c r="BV39" s="1">
        <v>0</v>
      </c>
      <c r="BW39" s="1">
        <v>0</v>
      </c>
      <c r="BX39" s="1">
        <v>0</v>
      </c>
      <c r="BY39" s="1">
        <v>0</v>
      </c>
      <c r="BZ39" s="1">
        <v>0</v>
      </c>
      <c r="CA39" s="1">
        <v>0</v>
      </c>
      <c r="CB39" s="1">
        <v>0</v>
      </c>
      <c r="CC39" s="1">
        <v>1.4488554042306579E-4</v>
      </c>
      <c r="CD39" s="1">
        <v>0</v>
      </c>
      <c r="CE39" s="1">
        <v>0</v>
      </c>
      <c r="CF39" s="1">
        <v>0</v>
      </c>
      <c r="CG39" s="1">
        <v>0</v>
      </c>
      <c r="CH39" s="1">
        <v>0</v>
      </c>
      <c r="CI39" s="1">
        <v>0</v>
      </c>
      <c r="CJ39" s="1">
        <v>0</v>
      </c>
      <c r="CK39" s="1">
        <v>0</v>
      </c>
      <c r="CL39" s="1">
        <v>0</v>
      </c>
      <c r="CM39" s="1">
        <v>0</v>
      </c>
      <c r="CN39" s="1">
        <v>0</v>
      </c>
      <c r="CO39" s="1">
        <v>0</v>
      </c>
      <c r="CP39" s="1">
        <v>0</v>
      </c>
      <c r="CQ39" s="1">
        <v>0</v>
      </c>
      <c r="CR39" s="1">
        <v>0</v>
      </c>
      <c r="CS39" s="1">
        <v>0</v>
      </c>
      <c r="CT39" s="1">
        <v>2.4244383384515922E-4</v>
      </c>
      <c r="CU39" s="1">
        <v>0</v>
      </c>
      <c r="CV39" s="1">
        <v>0</v>
      </c>
      <c r="CW39" s="1">
        <v>0</v>
      </c>
      <c r="CX39" s="1">
        <v>0</v>
      </c>
      <c r="CY39" s="1">
        <v>0</v>
      </c>
      <c r="CZ39" s="1">
        <v>3.0008402352658743E-5</v>
      </c>
      <c r="DA39" s="1">
        <v>0</v>
      </c>
      <c r="DB39" s="1">
        <v>3.4217279726261761E-3</v>
      </c>
      <c r="DC39" s="3">
        <v>7.3601266385380226E-2</v>
      </c>
    </row>
    <row r="40" spans="1:107" customFormat="1" ht="12.75" customHeight="1">
      <c r="A40" s="253">
        <v>263</v>
      </c>
      <c r="B40" s="291" t="s">
        <v>253</v>
      </c>
      <c r="C40" s="1">
        <v>0</v>
      </c>
      <c r="D40" s="1">
        <v>0</v>
      </c>
      <c r="E40" s="1">
        <v>0</v>
      </c>
      <c r="F40" s="1">
        <v>0</v>
      </c>
      <c r="G40" s="1">
        <v>3.382622982507007E-4</v>
      </c>
      <c r="H40" s="1">
        <v>0</v>
      </c>
      <c r="I40" s="1">
        <v>1.0319917440660474E-3</v>
      </c>
      <c r="J40" s="1">
        <v>0</v>
      </c>
      <c r="K40" s="1">
        <v>0</v>
      </c>
      <c r="L40" s="1">
        <v>0</v>
      </c>
      <c r="M40" s="1">
        <v>0</v>
      </c>
      <c r="N40" s="1">
        <v>0</v>
      </c>
      <c r="O40" s="1">
        <v>0</v>
      </c>
      <c r="P40" s="1">
        <v>0</v>
      </c>
      <c r="Q40" s="1">
        <v>3.1804086825157032E-4</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3.475903300370184E-5</v>
      </c>
      <c r="AJ40" s="1">
        <v>2.2682166146867026E-3</v>
      </c>
      <c r="AK40" s="1">
        <v>2.848056201642379E-4</v>
      </c>
      <c r="AL40" s="1">
        <v>0</v>
      </c>
      <c r="AM40" s="1">
        <v>8.2968425904586304E-3</v>
      </c>
      <c r="AN40" s="1">
        <v>0</v>
      </c>
      <c r="AO40" s="1">
        <v>0</v>
      </c>
      <c r="AP40" s="1">
        <v>0</v>
      </c>
      <c r="AQ40" s="1">
        <v>1.9509712443803544E-2</v>
      </c>
      <c r="AR40" s="1">
        <v>7.3350508086446262E-3</v>
      </c>
      <c r="AS40" s="1">
        <v>2.1139346551242669E-2</v>
      </c>
      <c r="AT40" s="1">
        <v>2.161766499939002E-2</v>
      </c>
      <c r="AU40" s="1">
        <v>3.7806437354970085E-3</v>
      </c>
      <c r="AV40" s="1">
        <v>0</v>
      </c>
      <c r="AW40" s="1">
        <v>2.2724690376093625E-4</v>
      </c>
      <c r="AX40" s="1">
        <v>8.8113337940566687E-3</v>
      </c>
      <c r="AY40" s="1">
        <v>1.2706480304955528E-3</v>
      </c>
      <c r="AZ40" s="1">
        <v>3.205128205128205E-3</v>
      </c>
      <c r="BA40" s="1">
        <v>1.2711325791280032E-4</v>
      </c>
      <c r="BB40" s="1">
        <v>3.4162361116252507E-3</v>
      </c>
      <c r="BC40" s="1">
        <v>1.0284724477644257E-3</v>
      </c>
      <c r="BD40" s="1">
        <v>7.4542969199126183E-3</v>
      </c>
      <c r="BE40" s="1">
        <v>1.0927874655288322E-2</v>
      </c>
      <c r="BF40" s="1">
        <v>3.0864197530864196E-2</v>
      </c>
      <c r="BG40" s="1">
        <v>2.4023062139654069E-3</v>
      </c>
      <c r="BH40" s="1">
        <v>0</v>
      </c>
      <c r="BI40" s="1">
        <v>2.8893644301180123E-4</v>
      </c>
      <c r="BJ40" s="1">
        <v>2.583801288455576E-4</v>
      </c>
      <c r="BK40" s="1">
        <v>1.1319998955077019E-3</v>
      </c>
      <c r="BL40" s="1">
        <v>8.9060662073601072E-3</v>
      </c>
      <c r="BM40" s="1">
        <v>0</v>
      </c>
      <c r="BN40" s="1">
        <v>0</v>
      </c>
      <c r="BO40" s="1">
        <v>2.7084856856531512E-5</v>
      </c>
      <c r="BP40" s="1">
        <v>0</v>
      </c>
      <c r="BQ40" s="1">
        <v>0</v>
      </c>
      <c r="BR40" s="1">
        <v>0</v>
      </c>
      <c r="BS40" s="1">
        <v>0</v>
      </c>
      <c r="BT40" s="1">
        <v>0</v>
      </c>
      <c r="BU40" s="1">
        <v>0</v>
      </c>
      <c r="BV40" s="1">
        <v>0</v>
      </c>
      <c r="BW40" s="1">
        <v>0</v>
      </c>
      <c r="BX40" s="1">
        <v>0</v>
      </c>
      <c r="BY40" s="1">
        <v>5.4677675105254523E-6</v>
      </c>
      <c r="BZ40" s="1">
        <v>0</v>
      </c>
      <c r="CA40" s="1">
        <v>0</v>
      </c>
      <c r="CB40" s="1">
        <v>0</v>
      </c>
      <c r="CC40" s="1">
        <v>0</v>
      </c>
      <c r="CD40" s="1">
        <v>0</v>
      </c>
      <c r="CE40" s="1">
        <v>0</v>
      </c>
      <c r="CF40" s="1">
        <v>0</v>
      </c>
      <c r="CG40" s="1">
        <v>0</v>
      </c>
      <c r="CH40" s="1">
        <v>0</v>
      </c>
      <c r="CI40" s="1">
        <v>0</v>
      </c>
      <c r="CJ40" s="1">
        <v>2.7383006106410362E-6</v>
      </c>
      <c r="CK40" s="1">
        <v>0</v>
      </c>
      <c r="CL40" s="1">
        <v>0</v>
      </c>
      <c r="CM40" s="1">
        <v>0</v>
      </c>
      <c r="CN40" s="1">
        <v>0</v>
      </c>
      <c r="CO40" s="1">
        <v>7.5147853401567581E-6</v>
      </c>
      <c r="CP40" s="1">
        <v>8.9470246669470069E-6</v>
      </c>
      <c r="CQ40" s="1">
        <v>0</v>
      </c>
      <c r="CR40" s="1">
        <v>0</v>
      </c>
      <c r="CS40" s="1">
        <v>0</v>
      </c>
      <c r="CT40" s="1">
        <v>0</v>
      </c>
      <c r="CU40" s="1">
        <v>0</v>
      </c>
      <c r="CV40" s="1">
        <v>2.5018764073054793E-5</v>
      </c>
      <c r="CW40" s="1">
        <v>2.6494803706623037E-5</v>
      </c>
      <c r="CX40" s="1">
        <v>0</v>
      </c>
      <c r="CY40" s="1">
        <v>0</v>
      </c>
      <c r="CZ40" s="1">
        <v>0</v>
      </c>
      <c r="DA40" s="1">
        <v>0</v>
      </c>
      <c r="DB40" s="1">
        <v>8.0024283230773472E-4</v>
      </c>
      <c r="DC40" s="3">
        <v>1.0001316784822309E-3</v>
      </c>
    </row>
    <row r="41" spans="1:107" customFormat="1" ht="12.75" customHeight="1">
      <c r="A41" s="253">
        <v>269</v>
      </c>
      <c r="B41" s="291" t="s">
        <v>254</v>
      </c>
      <c r="C41" s="1">
        <v>0</v>
      </c>
      <c r="D41" s="1">
        <v>0</v>
      </c>
      <c r="E41" s="1">
        <v>0</v>
      </c>
      <c r="F41" s="1">
        <v>0</v>
      </c>
      <c r="G41" s="1">
        <v>0</v>
      </c>
      <c r="H41" s="1">
        <v>0</v>
      </c>
      <c r="I41" s="1">
        <v>0</v>
      </c>
      <c r="J41" s="1">
        <v>0</v>
      </c>
      <c r="K41" s="1">
        <v>0</v>
      </c>
      <c r="L41" s="1">
        <v>0</v>
      </c>
      <c r="M41" s="1">
        <v>0</v>
      </c>
      <c r="N41" s="1">
        <v>0</v>
      </c>
      <c r="O41" s="1">
        <v>0</v>
      </c>
      <c r="P41" s="1">
        <v>0</v>
      </c>
      <c r="Q41" s="1">
        <v>1.6697145583207441E-2</v>
      </c>
      <c r="R41" s="1">
        <v>0</v>
      </c>
      <c r="S41" s="1">
        <v>0</v>
      </c>
      <c r="T41" s="1">
        <v>0</v>
      </c>
      <c r="U41" s="1">
        <v>0</v>
      </c>
      <c r="V41" s="1">
        <v>0</v>
      </c>
      <c r="W41" s="1">
        <v>0</v>
      </c>
      <c r="X41" s="1">
        <v>4.2707666026051674E-6</v>
      </c>
      <c r="Y41" s="1">
        <v>0</v>
      </c>
      <c r="Z41" s="1">
        <v>0</v>
      </c>
      <c r="AA41" s="1">
        <v>0</v>
      </c>
      <c r="AB41" s="1">
        <v>0</v>
      </c>
      <c r="AC41" s="1">
        <v>0</v>
      </c>
      <c r="AD41" s="1">
        <v>0</v>
      </c>
      <c r="AE41" s="1">
        <v>6.1165820539482539E-5</v>
      </c>
      <c r="AF41" s="1">
        <v>0</v>
      </c>
      <c r="AG41" s="1">
        <v>0</v>
      </c>
      <c r="AH41" s="1">
        <v>0</v>
      </c>
      <c r="AI41" s="1">
        <v>2.7807226402961471E-3</v>
      </c>
      <c r="AJ41" s="1">
        <v>1.1341083073433513E-3</v>
      </c>
      <c r="AK41" s="1">
        <v>2.9429914083637918E-3</v>
      </c>
      <c r="AL41" s="1">
        <v>1.6603225501399363E-5</v>
      </c>
      <c r="AM41" s="1">
        <v>9.2187139893984784E-4</v>
      </c>
      <c r="AN41" s="1">
        <v>0</v>
      </c>
      <c r="AO41" s="1">
        <v>0</v>
      </c>
      <c r="AP41" s="1">
        <v>2.2230455724342349E-4</v>
      </c>
      <c r="AQ41" s="1">
        <v>9.9032996861481037E-2</v>
      </c>
      <c r="AR41" s="1">
        <v>4.9699441820523833E-2</v>
      </c>
      <c r="AS41" s="1">
        <v>2.703155543144373E-2</v>
      </c>
      <c r="AT41" s="1">
        <v>1.5786263267048919E-2</v>
      </c>
      <c r="AU41" s="1">
        <v>9.4713412997837374E-4</v>
      </c>
      <c r="AV41" s="1">
        <v>2.5050996671796159E-4</v>
      </c>
      <c r="AW41" s="1">
        <v>4.204067719577321E-3</v>
      </c>
      <c r="AX41" s="1">
        <v>7.601935038009675E-3</v>
      </c>
      <c r="AY41" s="1">
        <v>2.4777636594663279E-2</v>
      </c>
      <c r="AZ41" s="1">
        <v>0</v>
      </c>
      <c r="BA41" s="1">
        <v>6.355662895640015E-3</v>
      </c>
      <c r="BB41" s="1">
        <v>1.6658117262568946E-3</v>
      </c>
      <c r="BC41" s="1">
        <v>8.660820612753058E-4</v>
      </c>
      <c r="BD41" s="1">
        <v>6.4748691612265845E-3</v>
      </c>
      <c r="BE41" s="1">
        <v>5.3809321278142877E-2</v>
      </c>
      <c r="BF41" s="1">
        <v>3.7037037037037035E-2</v>
      </c>
      <c r="BG41" s="1">
        <v>1.2812299807815502E-3</v>
      </c>
      <c r="BH41" s="1">
        <v>0</v>
      </c>
      <c r="BI41" s="1">
        <v>2.6636328340150429E-4</v>
      </c>
      <c r="BJ41" s="1">
        <v>6.8901367692148689E-4</v>
      </c>
      <c r="BK41" s="1">
        <v>4.6150764970698618E-4</v>
      </c>
      <c r="BL41" s="1">
        <v>7.7556454635937079E-5</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2.7383006106410362E-5</v>
      </c>
      <c r="CK41" s="1">
        <v>0</v>
      </c>
      <c r="CL41" s="1">
        <v>0</v>
      </c>
      <c r="CM41" s="1">
        <v>0</v>
      </c>
      <c r="CN41" s="1">
        <v>0</v>
      </c>
      <c r="CO41" s="1">
        <v>0</v>
      </c>
      <c r="CP41" s="1">
        <v>0</v>
      </c>
      <c r="CQ41" s="1">
        <v>0</v>
      </c>
      <c r="CR41" s="1">
        <v>0</v>
      </c>
      <c r="CS41" s="1">
        <v>0</v>
      </c>
      <c r="CT41" s="1">
        <v>4.6468401486988845E-4</v>
      </c>
      <c r="CU41" s="1">
        <v>0</v>
      </c>
      <c r="CV41" s="1">
        <v>0</v>
      </c>
      <c r="CW41" s="1">
        <v>0</v>
      </c>
      <c r="CX41" s="1">
        <v>0</v>
      </c>
      <c r="CY41" s="1">
        <v>0</v>
      </c>
      <c r="CZ41" s="1">
        <v>0</v>
      </c>
      <c r="DA41" s="1">
        <v>0</v>
      </c>
      <c r="DB41" s="1">
        <v>6.3467534976130685E-4</v>
      </c>
      <c r="DC41" s="3">
        <v>1.7703230022996876E-3</v>
      </c>
    </row>
    <row r="42" spans="1:107" customFormat="1" ht="12.75" customHeight="1">
      <c r="A42" s="253">
        <v>271</v>
      </c>
      <c r="B42" s="291" t="s">
        <v>255</v>
      </c>
      <c r="C42" s="1">
        <v>0</v>
      </c>
      <c r="D42" s="1">
        <v>0</v>
      </c>
      <c r="E42" s="1">
        <v>0</v>
      </c>
      <c r="F42" s="1">
        <v>0</v>
      </c>
      <c r="G42" s="1">
        <v>0</v>
      </c>
      <c r="H42" s="1">
        <v>0</v>
      </c>
      <c r="I42" s="1">
        <v>0</v>
      </c>
      <c r="J42" s="1">
        <v>0</v>
      </c>
      <c r="K42" s="1">
        <v>0</v>
      </c>
      <c r="L42" s="1">
        <v>0</v>
      </c>
      <c r="M42" s="1">
        <v>0</v>
      </c>
      <c r="N42" s="1">
        <v>0</v>
      </c>
      <c r="O42" s="1">
        <v>0</v>
      </c>
      <c r="P42" s="1">
        <v>0</v>
      </c>
      <c r="Q42" s="1">
        <v>2.3853065118867775E-4</v>
      </c>
      <c r="R42" s="1">
        <v>0</v>
      </c>
      <c r="S42" s="1">
        <v>0</v>
      </c>
      <c r="T42" s="1">
        <v>-6.2997086384754708E-4</v>
      </c>
      <c r="U42" s="1">
        <v>0</v>
      </c>
      <c r="V42" s="1">
        <v>2.4026512013256007E-2</v>
      </c>
      <c r="W42" s="1">
        <v>0</v>
      </c>
      <c r="X42" s="1">
        <v>1.90903267136451E-3</v>
      </c>
      <c r="Y42" s="1">
        <v>0</v>
      </c>
      <c r="Z42" s="1">
        <v>0</v>
      </c>
      <c r="AA42" s="1">
        <v>0</v>
      </c>
      <c r="AB42" s="1">
        <v>2.2752204119774102E-3</v>
      </c>
      <c r="AC42" s="1">
        <v>0</v>
      </c>
      <c r="AD42" s="1">
        <v>0</v>
      </c>
      <c r="AE42" s="1">
        <v>5.6578383999021349E-4</v>
      </c>
      <c r="AF42" s="1">
        <v>-5.5401662049861494E-5</v>
      </c>
      <c r="AG42" s="1">
        <v>0</v>
      </c>
      <c r="AH42" s="1">
        <v>0</v>
      </c>
      <c r="AI42" s="1">
        <v>0</v>
      </c>
      <c r="AJ42" s="1">
        <v>3.2038559682449674E-2</v>
      </c>
      <c r="AK42" s="1">
        <v>1.6044049935918736E-2</v>
      </c>
      <c r="AL42" s="1">
        <v>1.7325104871025422E-3</v>
      </c>
      <c r="AM42" s="1">
        <v>2.5351463470845818E-3</v>
      </c>
      <c r="AN42" s="1">
        <v>-2.3724792408066428E-4</v>
      </c>
      <c r="AO42" s="1">
        <v>5.9285906819548408E-2</v>
      </c>
      <c r="AP42" s="1">
        <v>0.43538347536124489</v>
      </c>
      <c r="AQ42" s="1">
        <v>8.9066078547798792E-4</v>
      </c>
      <c r="AR42" s="1">
        <v>1.7103191641620153E-2</v>
      </c>
      <c r="AS42" s="1">
        <v>1.0192683607930745E-3</v>
      </c>
      <c r="AT42" s="1">
        <v>1.7323411004025863E-3</v>
      </c>
      <c r="AU42" s="1">
        <v>4.5225654706467344E-3</v>
      </c>
      <c r="AV42" s="1">
        <v>2.0209508131349023E-2</v>
      </c>
      <c r="AW42" s="1">
        <v>1.6929894330189751E-2</v>
      </c>
      <c r="AX42" s="1">
        <v>1.3073024648698457E-2</v>
      </c>
      <c r="AY42" s="1">
        <v>1.2706480304955528E-3</v>
      </c>
      <c r="AZ42" s="1">
        <v>1.5182186234817814E-3</v>
      </c>
      <c r="BA42" s="1">
        <v>0</v>
      </c>
      <c r="BB42" s="1">
        <v>8.3872298344236026E-3</v>
      </c>
      <c r="BC42" s="1">
        <v>-5.4130128829706612E-5</v>
      </c>
      <c r="BD42" s="1">
        <v>1.7629699656348608E-3</v>
      </c>
      <c r="BE42" s="1">
        <v>8.2319206442849885E-5</v>
      </c>
      <c r="BF42" s="1">
        <v>0</v>
      </c>
      <c r="BG42" s="1">
        <v>9.4490711082639341E-3</v>
      </c>
      <c r="BH42" s="1">
        <v>0</v>
      </c>
      <c r="BI42" s="1">
        <v>8.12633745970691E-5</v>
      </c>
      <c r="BJ42" s="1">
        <v>0</v>
      </c>
      <c r="BK42" s="1">
        <v>0</v>
      </c>
      <c r="BL42" s="1">
        <v>0</v>
      </c>
      <c r="BM42" s="1">
        <v>0</v>
      </c>
      <c r="BN42" s="1">
        <v>0</v>
      </c>
      <c r="BO42" s="1">
        <v>2.7084856856531512E-5</v>
      </c>
      <c r="BP42" s="1">
        <v>0</v>
      </c>
      <c r="BQ42" s="1">
        <v>0</v>
      </c>
      <c r="BR42" s="1">
        <v>0</v>
      </c>
      <c r="BS42" s="1">
        <v>0</v>
      </c>
      <c r="BT42" s="1">
        <v>0</v>
      </c>
      <c r="BU42" s="1">
        <v>0</v>
      </c>
      <c r="BV42" s="1">
        <v>0</v>
      </c>
      <c r="BW42" s="1">
        <v>0</v>
      </c>
      <c r="BX42" s="1">
        <v>0</v>
      </c>
      <c r="BY42" s="1">
        <v>0</v>
      </c>
      <c r="BZ42" s="1">
        <v>0</v>
      </c>
      <c r="CA42" s="1">
        <v>0</v>
      </c>
      <c r="CB42" s="1">
        <v>0</v>
      </c>
      <c r="CC42" s="1">
        <v>0</v>
      </c>
      <c r="CD42" s="1">
        <v>0</v>
      </c>
      <c r="CE42" s="1">
        <v>0</v>
      </c>
      <c r="CF42" s="1">
        <v>0</v>
      </c>
      <c r="CG42" s="1">
        <v>0</v>
      </c>
      <c r="CH42" s="1">
        <v>0</v>
      </c>
      <c r="CI42" s="1">
        <v>3.0494445654541494E-4</v>
      </c>
      <c r="CJ42" s="1">
        <v>2.7383006106410362E-6</v>
      </c>
      <c r="CK42" s="1">
        <v>0</v>
      </c>
      <c r="CL42" s="1">
        <v>4.1672743941824847E-5</v>
      </c>
      <c r="CM42" s="1">
        <v>0</v>
      </c>
      <c r="CN42" s="1">
        <v>0</v>
      </c>
      <c r="CO42" s="1">
        <v>0</v>
      </c>
      <c r="CP42" s="1">
        <v>0</v>
      </c>
      <c r="CQ42" s="1">
        <v>0</v>
      </c>
      <c r="CR42" s="1">
        <v>0</v>
      </c>
      <c r="CS42" s="1">
        <v>0</v>
      </c>
      <c r="CT42" s="1">
        <v>0</v>
      </c>
      <c r="CU42" s="1">
        <v>0</v>
      </c>
      <c r="CV42" s="1">
        <v>0</v>
      </c>
      <c r="CW42" s="1">
        <v>0</v>
      </c>
      <c r="CX42" s="1">
        <v>0</v>
      </c>
      <c r="CY42" s="1">
        <v>0</v>
      </c>
      <c r="CZ42" s="1">
        <v>0</v>
      </c>
      <c r="DA42" s="1">
        <v>0</v>
      </c>
      <c r="DB42" s="1">
        <v>1.6556748254642787E-3</v>
      </c>
      <c r="DC42" s="3">
        <v>5.0245138758922255E-3</v>
      </c>
    </row>
    <row r="43" spans="1:107" customFormat="1" ht="12.75" customHeight="1">
      <c r="A43" s="254">
        <v>272</v>
      </c>
      <c r="B43" s="264" t="s">
        <v>256</v>
      </c>
      <c r="C43" s="26">
        <v>0</v>
      </c>
      <c r="D43" s="26">
        <v>0</v>
      </c>
      <c r="E43" s="26">
        <v>0</v>
      </c>
      <c r="F43" s="26">
        <v>0</v>
      </c>
      <c r="G43" s="26">
        <v>0</v>
      </c>
      <c r="H43" s="26">
        <v>0</v>
      </c>
      <c r="I43" s="26">
        <v>6.9909118146409667E-4</v>
      </c>
      <c r="J43" s="26">
        <v>6.6862636435920293E-4</v>
      </c>
      <c r="K43" s="26">
        <v>1.6360772437319967E-3</v>
      </c>
      <c r="L43" s="26">
        <v>0</v>
      </c>
      <c r="M43" s="26">
        <v>0</v>
      </c>
      <c r="N43" s="26">
        <v>0</v>
      </c>
      <c r="O43" s="26">
        <v>0</v>
      </c>
      <c r="P43" s="26">
        <v>4.2369290738073043E-4</v>
      </c>
      <c r="Q43" s="26">
        <v>7.632980838037688E-3</v>
      </c>
      <c r="R43" s="26">
        <v>0</v>
      </c>
      <c r="S43" s="26">
        <v>0</v>
      </c>
      <c r="T43" s="26">
        <v>2.5198834553901883E-3</v>
      </c>
      <c r="U43" s="26">
        <v>0</v>
      </c>
      <c r="V43" s="26">
        <v>3.9452400678581291E-5</v>
      </c>
      <c r="W43" s="26">
        <v>0</v>
      </c>
      <c r="X43" s="26">
        <v>4.2707666026051674E-6</v>
      </c>
      <c r="Y43" s="26">
        <v>0</v>
      </c>
      <c r="Z43" s="26">
        <v>0</v>
      </c>
      <c r="AA43" s="26">
        <v>1.0936833119931711E-3</v>
      </c>
      <c r="AB43" s="26">
        <v>1.4220127574858814E-3</v>
      </c>
      <c r="AC43" s="26">
        <v>1.269108007436973E-5</v>
      </c>
      <c r="AD43" s="26">
        <v>0</v>
      </c>
      <c r="AE43" s="26">
        <v>1.8808489815890881E-3</v>
      </c>
      <c r="AF43" s="26">
        <v>1.2742382271468144E-3</v>
      </c>
      <c r="AG43" s="26">
        <v>1.996007984031936E-3</v>
      </c>
      <c r="AH43" s="26">
        <v>0</v>
      </c>
      <c r="AI43" s="26">
        <v>6.7780114357218584E-4</v>
      </c>
      <c r="AJ43" s="26">
        <v>1.4176353841791891E-3</v>
      </c>
      <c r="AK43" s="26">
        <v>3.7974082688565056E-3</v>
      </c>
      <c r="AL43" s="26">
        <v>0</v>
      </c>
      <c r="AM43" s="26">
        <v>2.3046784973496196E-4</v>
      </c>
      <c r="AN43" s="26">
        <v>0</v>
      </c>
      <c r="AO43" s="26">
        <v>1.4514089033569014E-5</v>
      </c>
      <c r="AP43" s="26">
        <v>6.5172286031863647E-2</v>
      </c>
      <c r="AQ43" s="26">
        <v>4.5932649079650521E-2</v>
      </c>
      <c r="AR43" s="26">
        <v>4.1183626735365679E-2</v>
      </c>
      <c r="AS43" s="26">
        <v>4.02820441217537E-2</v>
      </c>
      <c r="AT43" s="26">
        <v>1.771379773087715E-2</v>
      </c>
      <c r="AU43" s="26">
        <v>8.9346319594626588E-3</v>
      </c>
      <c r="AV43" s="26">
        <v>1.6467195975480697E-2</v>
      </c>
      <c r="AW43" s="26">
        <v>5.1528235427792293E-2</v>
      </c>
      <c r="AX43" s="26">
        <v>5.1313061506565311E-2</v>
      </c>
      <c r="AY43" s="26">
        <v>3.8754764930114358E-2</v>
      </c>
      <c r="AZ43" s="26">
        <v>2.4291497975708502E-2</v>
      </c>
      <c r="BA43" s="26">
        <v>2.0465234523960849E-2</v>
      </c>
      <c r="BB43" s="26">
        <v>4.068282415902949E-2</v>
      </c>
      <c r="BC43" s="26">
        <v>1.3045361047959295E-2</v>
      </c>
      <c r="BD43" s="26">
        <v>1.5142804825597983E-2</v>
      </c>
      <c r="BE43" s="26">
        <v>2.0024146967223235E-2</v>
      </c>
      <c r="BF43" s="26">
        <v>0</v>
      </c>
      <c r="BG43" s="26">
        <v>1.2491992312620116E-2</v>
      </c>
      <c r="BH43" s="26">
        <v>0</v>
      </c>
      <c r="BI43" s="26">
        <v>6.9841355834258829E-3</v>
      </c>
      <c r="BJ43" s="26">
        <v>9.1983325869018501E-3</v>
      </c>
      <c r="BK43" s="26">
        <v>3.9184611767574297E-3</v>
      </c>
      <c r="BL43" s="26">
        <v>2.462417434691002E-2</v>
      </c>
      <c r="BM43" s="26">
        <v>2.3875964365123185E-4</v>
      </c>
      <c r="BN43" s="26">
        <v>0</v>
      </c>
      <c r="BO43" s="26">
        <v>2.4376371170878363E-4</v>
      </c>
      <c r="BP43" s="26">
        <v>0</v>
      </c>
      <c r="BQ43" s="26">
        <v>1.2123500366302903E-5</v>
      </c>
      <c r="BR43" s="26">
        <v>0</v>
      </c>
      <c r="BS43" s="26">
        <v>0</v>
      </c>
      <c r="BT43" s="26">
        <v>0</v>
      </c>
      <c r="BU43" s="26">
        <v>0</v>
      </c>
      <c r="BV43" s="26">
        <v>0</v>
      </c>
      <c r="BW43" s="26">
        <v>0</v>
      </c>
      <c r="BX43" s="26">
        <v>0</v>
      </c>
      <c r="BY43" s="26">
        <v>1.0935535021050904E-4</v>
      </c>
      <c r="BZ43" s="26">
        <v>0</v>
      </c>
      <c r="CA43" s="26">
        <v>0</v>
      </c>
      <c r="CB43" s="26">
        <v>0</v>
      </c>
      <c r="CC43" s="26">
        <v>0</v>
      </c>
      <c r="CD43" s="26">
        <v>0</v>
      </c>
      <c r="CE43" s="26">
        <v>0</v>
      </c>
      <c r="CF43" s="26">
        <v>0</v>
      </c>
      <c r="CG43" s="26">
        <v>0</v>
      </c>
      <c r="CH43" s="26">
        <v>0</v>
      </c>
      <c r="CI43" s="26">
        <v>6.0988891309082989E-4</v>
      </c>
      <c r="CJ43" s="26">
        <v>1.9989594457679564E-4</v>
      </c>
      <c r="CK43" s="26">
        <v>0</v>
      </c>
      <c r="CL43" s="26">
        <v>6.2509115912737275E-5</v>
      </c>
      <c r="CM43" s="26">
        <v>1.7063563806556064E-3</v>
      </c>
      <c r="CN43" s="26">
        <v>0</v>
      </c>
      <c r="CO43" s="26">
        <v>1.2775135078266488E-4</v>
      </c>
      <c r="CP43" s="26">
        <v>3.757750360117743E-4</v>
      </c>
      <c r="CQ43" s="26">
        <v>2.1736295265834891E-4</v>
      </c>
      <c r="CR43" s="26">
        <v>0</v>
      </c>
      <c r="CS43" s="26">
        <v>0</v>
      </c>
      <c r="CT43" s="26">
        <v>2.0809762405042832E-3</v>
      </c>
      <c r="CU43" s="26">
        <v>3.3733449526326147E-5</v>
      </c>
      <c r="CV43" s="26">
        <v>6.5048786589942459E-4</v>
      </c>
      <c r="CW43" s="26">
        <v>3.3118504633278798E-4</v>
      </c>
      <c r="CX43" s="26">
        <v>5.6526333898596667E-4</v>
      </c>
      <c r="CY43" s="26">
        <v>0</v>
      </c>
      <c r="CZ43" s="26">
        <v>3.3009242587924619E-4</v>
      </c>
      <c r="DA43" s="26">
        <v>9.7078810343305974E-4</v>
      </c>
      <c r="DB43" s="26">
        <v>2.1523772731035624E-3</v>
      </c>
      <c r="DC43" s="6">
        <v>3.6877548193993172E-3</v>
      </c>
    </row>
    <row r="44" spans="1:107" customFormat="1" ht="12.75" customHeight="1">
      <c r="A44" s="253">
        <v>281</v>
      </c>
      <c r="B44" s="291" t="s">
        <v>257</v>
      </c>
      <c r="C44" s="1">
        <v>0</v>
      </c>
      <c r="D44" s="1">
        <v>0</v>
      </c>
      <c r="E44" s="1">
        <v>0</v>
      </c>
      <c r="F44" s="1">
        <v>0</v>
      </c>
      <c r="G44" s="1">
        <v>1.2080796366096453E-4</v>
      </c>
      <c r="H44" s="1">
        <v>0</v>
      </c>
      <c r="I44" s="1">
        <v>0</v>
      </c>
      <c r="J44" s="1">
        <v>0</v>
      </c>
      <c r="K44" s="1">
        <v>0</v>
      </c>
      <c r="L44" s="1">
        <v>0</v>
      </c>
      <c r="M44" s="1">
        <v>0</v>
      </c>
      <c r="N44" s="1">
        <v>0</v>
      </c>
      <c r="O44" s="1">
        <v>0</v>
      </c>
      <c r="P44" s="1">
        <v>4.2369290738073042E-5</v>
      </c>
      <c r="Q44" s="1">
        <v>7.9510217062892582E-4</v>
      </c>
      <c r="R44" s="1">
        <v>0</v>
      </c>
      <c r="S44" s="1">
        <v>0</v>
      </c>
      <c r="T44" s="1">
        <v>0</v>
      </c>
      <c r="U44" s="1">
        <v>0</v>
      </c>
      <c r="V44" s="1">
        <v>0</v>
      </c>
      <c r="W44" s="1">
        <v>0</v>
      </c>
      <c r="X44" s="1">
        <v>0</v>
      </c>
      <c r="Y44" s="1">
        <v>0</v>
      </c>
      <c r="Z44" s="1">
        <v>0</v>
      </c>
      <c r="AA44" s="1">
        <v>0</v>
      </c>
      <c r="AB44" s="1">
        <v>0</v>
      </c>
      <c r="AC44" s="1">
        <v>0</v>
      </c>
      <c r="AD44" s="1">
        <v>0</v>
      </c>
      <c r="AE44" s="1">
        <v>0</v>
      </c>
      <c r="AF44" s="1">
        <v>0</v>
      </c>
      <c r="AG44" s="1">
        <v>0</v>
      </c>
      <c r="AH44" s="1">
        <v>0</v>
      </c>
      <c r="AI44" s="1">
        <v>6.9518066007403679E-5</v>
      </c>
      <c r="AJ44" s="1">
        <v>0</v>
      </c>
      <c r="AK44" s="1">
        <v>0</v>
      </c>
      <c r="AL44" s="1">
        <v>0</v>
      </c>
      <c r="AM44" s="1">
        <v>0</v>
      </c>
      <c r="AN44" s="1">
        <v>0</v>
      </c>
      <c r="AO44" s="1">
        <v>0</v>
      </c>
      <c r="AP44" s="1">
        <v>0</v>
      </c>
      <c r="AQ44" s="1">
        <v>2.5913987615573841E-2</v>
      </c>
      <c r="AR44" s="1">
        <v>8.5873765564620013E-4</v>
      </c>
      <c r="AS44" s="1">
        <v>4.7472772968444566E-4</v>
      </c>
      <c r="AT44" s="1">
        <v>7.3197511284616327E-5</v>
      </c>
      <c r="AU44" s="1">
        <v>0</v>
      </c>
      <c r="AV44" s="1">
        <v>0</v>
      </c>
      <c r="AW44" s="1">
        <v>0</v>
      </c>
      <c r="AX44" s="1">
        <v>0</v>
      </c>
      <c r="AY44" s="1">
        <v>0</v>
      </c>
      <c r="AZ44" s="1">
        <v>0</v>
      </c>
      <c r="BA44" s="1">
        <v>0</v>
      </c>
      <c r="BB44" s="1">
        <v>0</v>
      </c>
      <c r="BC44" s="1">
        <v>0</v>
      </c>
      <c r="BD44" s="1">
        <v>0</v>
      </c>
      <c r="BE44" s="1">
        <v>9.8920246408824627E-3</v>
      </c>
      <c r="BF44" s="1">
        <v>0</v>
      </c>
      <c r="BG44" s="1">
        <v>4.3241511851377324E-3</v>
      </c>
      <c r="BH44" s="1">
        <v>0</v>
      </c>
      <c r="BI44" s="1">
        <v>7.9331112134427686E-2</v>
      </c>
      <c r="BJ44" s="1">
        <v>9.8477279774003515E-2</v>
      </c>
      <c r="BK44" s="1">
        <v>3.2427443160543711E-2</v>
      </c>
      <c r="BL44" s="1">
        <v>6.6840737820405102E-2</v>
      </c>
      <c r="BM44" s="1">
        <v>0</v>
      </c>
      <c r="BN44" s="1">
        <v>0</v>
      </c>
      <c r="BO44" s="1">
        <v>0</v>
      </c>
      <c r="BP44" s="1">
        <v>0</v>
      </c>
      <c r="BQ44" s="1">
        <v>0</v>
      </c>
      <c r="BR44" s="1">
        <v>0</v>
      </c>
      <c r="BS44" s="1">
        <v>0</v>
      </c>
      <c r="BT44" s="1">
        <v>9.1162991140614764E-5</v>
      </c>
      <c r="BU44" s="1">
        <v>5.9322184717418775E-6</v>
      </c>
      <c r="BV44" s="1">
        <v>0</v>
      </c>
      <c r="BW44" s="1">
        <v>0</v>
      </c>
      <c r="BX44" s="1">
        <v>0</v>
      </c>
      <c r="BY44" s="1">
        <v>5.9598665864727437E-4</v>
      </c>
      <c r="BZ44" s="1">
        <v>0</v>
      </c>
      <c r="CA44" s="1">
        <v>0</v>
      </c>
      <c r="CB44" s="1">
        <v>0</v>
      </c>
      <c r="CC44" s="1">
        <v>3.6221385105766447E-5</v>
      </c>
      <c r="CD44" s="1">
        <v>0</v>
      </c>
      <c r="CE44" s="1">
        <v>0</v>
      </c>
      <c r="CF44" s="1">
        <v>0</v>
      </c>
      <c r="CG44" s="1">
        <v>0</v>
      </c>
      <c r="CH44" s="1">
        <v>0</v>
      </c>
      <c r="CI44" s="1">
        <v>0</v>
      </c>
      <c r="CJ44" s="1">
        <v>2.7383006106410362E-6</v>
      </c>
      <c r="CK44" s="1">
        <v>0</v>
      </c>
      <c r="CL44" s="1">
        <v>0</v>
      </c>
      <c r="CM44" s="1">
        <v>0</v>
      </c>
      <c r="CN44" s="1">
        <v>0</v>
      </c>
      <c r="CO44" s="1">
        <v>0</v>
      </c>
      <c r="CP44" s="1">
        <v>0</v>
      </c>
      <c r="CQ44" s="1">
        <v>0</v>
      </c>
      <c r="CR44" s="1">
        <v>9.5503686442296678E-5</v>
      </c>
      <c r="CS44" s="1">
        <v>0</v>
      </c>
      <c r="CT44" s="1">
        <v>1.6162922256343946E-4</v>
      </c>
      <c r="CU44" s="1">
        <v>0</v>
      </c>
      <c r="CV44" s="1">
        <v>0</v>
      </c>
      <c r="CW44" s="1">
        <v>0</v>
      </c>
      <c r="CX44" s="1">
        <v>0</v>
      </c>
      <c r="CY44" s="1">
        <v>0</v>
      </c>
      <c r="CZ44" s="1">
        <v>0</v>
      </c>
      <c r="DA44" s="1">
        <v>0</v>
      </c>
      <c r="DB44" s="1">
        <v>4.6910786721487898E-4</v>
      </c>
      <c r="DC44" s="3">
        <v>3.2658346214821088E-3</v>
      </c>
    </row>
    <row r="45" spans="1:107" customFormat="1" ht="12.75" customHeight="1">
      <c r="A45" s="253">
        <v>289</v>
      </c>
      <c r="B45" s="291" t="s">
        <v>258</v>
      </c>
      <c r="C45" s="1">
        <v>1.555470469991385E-3</v>
      </c>
      <c r="D45" s="1">
        <v>1.1924280816813235E-3</v>
      </c>
      <c r="E45" s="1">
        <v>9.5210892126059216E-5</v>
      </c>
      <c r="F45" s="1">
        <v>5.6081317910970912E-4</v>
      </c>
      <c r="G45" s="1">
        <v>1.8604426403788538E-3</v>
      </c>
      <c r="H45" s="1">
        <v>0</v>
      </c>
      <c r="I45" s="1">
        <v>1.3016411997736276E-2</v>
      </c>
      <c r="J45" s="1">
        <v>3.9394742548731418E-3</v>
      </c>
      <c r="K45" s="1">
        <v>4.6584688753709455E-2</v>
      </c>
      <c r="L45" s="1">
        <v>1.3046881795250936E-3</v>
      </c>
      <c r="M45" s="1">
        <v>0</v>
      </c>
      <c r="N45" s="1">
        <v>1.5384615384615385E-4</v>
      </c>
      <c r="O45" s="1">
        <v>2.8044871794871795E-3</v>
      </c>
      <c r="P45" s="1">
        <v>4.5758833997118888E-3</v>
      </c>
      <c r="Q45" s="1">
        <v>4.1265802655641247E-2</v>
      </c>
      <c r="R45" s="1">
        <v>4.3156596794081377E-3</v>
      </c>
      <c r="S45" s="1">
        <v>4.7505938242280285E-4</v>
      </c>
      <c r="T45" s="1">
        <v>5.5122450586660371E-4</v>
      </c>
      <c r="U45" s="1">
        <v>0</v>
      </c>
      <c r="V45" s="1">
        <v>1.4873555055825147E-2</v>
      </c>
      <c r="W45" s="1">
        <v>1.7581502823804638E-4</v>
      </c>
      <c r="X45" s="1">
        <v>1.5417467435404656E-3</v>
      </c>
      <c r="Y45" s="1">
        <v>8.53385898699488E-4</v>
      </c>
      <c r="Z45" s="1">
        <v>0</v>
      </c>
      <c r="AA45" s="1">
        <v>1.3177550149381136E-2</v>
      </c>
      <c r="AB45" s="1">
        <v>7.4757242107829193E-3</v>
      </c>
      <c r="AC45" s="1">
        <v>4.1669046244180609E-4</v>
      </c>
      <c r="AD45" s="1">
        <v>1.5812853073246102E-3</v>
      </c>
      <c r="AE45" s="1">
        <v>1.8655575264542174E-3</v>
      </c>
      <c r="AF45" s="1">
        <v>3.1357340720221609E-2</v>
      </c>
      <c r="AG45" s="1">
        <v>1.5968063872255488E-2</v>
      </c>
      <c r="AH45" s="1">
        <v>1.5384615384615385E-2</v>
      </c>
      <c r="AI45" s="1">
        <v>3.8582526634109039E-3</v>
      </c>
      <c r="AJ45" s="1">
        <v>1.9067195917210095E-2</v>
      </c>
      <c r="AK45" s="1">
        <v>1.1154886789765985E-2</v>
      </c>
      <c r="AL45" s="1">
        <v>3.8981485959807204E-5</v>
      </c>
      <c r="AM45" s="1">
        <v>1.5441345932242452E-2</v>
      </c>
      <c r="AN45" s="1">
        <v>0</v>
      </c>
      <c r="AO45" s="1">
        <v>1.119658296875324E-4</v>
      </c>
      <c r="AP45" s="1">
        <v>3.81622823267877E-3</v>
      </c>
      <c r="AQ45" s="1">
        <v>4.8138094834167443E-2</v>
      </c>
      <c r="AR45" s="1">
        <v>4.5334192070988981E-2</v>
      </c>
      <c r="AS45" s="1">
        <v>2.1572186540072605E-2</v>
      </c>
      <c r="AT45" s="1">
        <v>2.9132609491277297E-2</v>
      </c>
      <c r="AU45" s="1">
        <v>1.7664051524096672E-2</v>
      </c>
      <c r="AV45" s="1">
        <v>1.2131839816769853E-2</v>
      </c>
      <c r="AW45" s="1">
        <v>3.1189637541188503E-2</v>
      </c>
      <c r="AX45" s="1">
        <v>3.4208707671043538E-2</v>
      </c>
      <c r="AY45" s="1">
        <v>2.6048284625158832E-2</v>
      </c>
      <c r="AZ45" s="1">
        <v>2.5978407557354925E-2</v>
      </c>
      <c r="BA45" s="1">
        <v>2.6185331130036862E-2</v>
      </c>
      <c r="BB45" s="1">
        <v>2.488669836115856E-2</v>
      </c>
      <c r="BC45" s="1">
        <v>3.8757172242069933E-2</v>
      </c>
      <c r="BD45" s="1">
        <v>7.1689853554258165E-3</v>
      </c>
      <c r="BE45" s="1">
        <v>3.9225101870017973E-2</v>
      </c>
      <c r="BF45" s="1">
        <v>6.1728395061728392E-3</v>
      </c>
      <c r="BG45" s="1">
        <v>2.0179372197309416E-2</v>
      </c>
      <c r="BH45" s="1">
        <v>1.6398281460102982E-4</v>
      </c>
      <c r="BI45" s="1">
        <v>1.9304566098725971E-2</v>
      </c>
      <c r="BJ45" s="1">
        <v>7.4189547662521102E-2</v>
      </c>
      <c r="BK45" s="1">
        <v>7.7933838959953327E-3</v>
      </c>
      <c r="BL45" s="1">
        <v>5.2221346121530962E-3</v>
      </c>
      <c r="BM45" s="1">
        <v>2.8352707683583782E-4</v>
      </c>
      <c r="BN45" s="1">
        <v>1.2507444907683145E-3</v>
      </c>
      <c r="BO45" s="1">
        <v>8.1254570569594539E-4</v>
      </c>
      <c r="BP45" s="1">
        <v>1.5778559192137768E-4</v>
      </c>
      <c r="BQ45" s="1">
        <v>2.8091882277347588E-3</v>
      </c>
      <c r="BR45" s="1">
        <v>1.1469400065418059E-4</v>
      </c>
      <c r="BS45" s="1">
        <v>2.9176209718595456E-5</v>
      </c>
      <c r="BT45" s="1">
        <v>2.7348897342184433E-4</v>
      </c>
      <c r="BU45" s="1">
        <v>3.7372976371973827E-4</v>
      </c>
      <c r="BV45" s="1">
        <v>2.6032627559875043E-4</v>
      </c>
      <c r="BW45" s="1">
        <v>1.2045988228477325E-3</v>
      </c>
      <c r="BX45" s="1">
        <v>0</v>
      </c>
      <c r="BY45" s="1">
        <v>2.1543003991470284E-3</v>
      </c>
      <c r="BZ45" s="1">
        <v>6.5380843412880024E-5</v>
      </c>
      <c r="CA45" s="1">
        <v>7.6775431861804226E-4</v>
      </c>
      <c r="CB45" s="1">
        <v>2.6605416786295339E-3</v>
      </c>
      <c r="CC45" s="1">
        <v>7.6064908722109532E-4</v>
      </c>
      <c r="CD45" s="1">
        <v>0</v>
      </c>
      <c r="CE45" s="1">
        <v>6.6034721482586005E-4</v>
      </c>
      <c r="CF45" s="1">
        <v>7.9494415517309913E-5</v>
      </c>
      <c r="CG45" s="1">
        <v>2.1234428086070215E-4</v>
      </c>
      <c r="CH45" s="1">
        <v>0</v>
      </c>
      <c r="CI45" s="1">
        <v>3.0494445654541494E-4</v>
      </c>
      <c r="CJ45" s="1">
        <v>4.41414058435335E-3</v>
      </c>
      <c r="CK45" s="1">
        <v>1.4037463512916532E-4</v>
      </c>
      <c r="CL45" s="1">
        <v>1.4585460379638697E-4</v>
      </c>
      <c r="CM45" s="1">
        <v>2.3767106730560234E-4</v>
      </c>
      <c r="CN45" s="1">
        <v>0</v>
      </c>
      <c r="CO45" s="1">
        <v>5.7112368585191366E-4</v>
      </c>
      <c r="CP45" s="1">
        <v>5.2787445534987338E-4</v>
      </c>
      <c r="CQ45" s="1">
        <v>2.4562013650393428E-3</v>
      </c>
      <c r="CR45" s="1">
        <v>8.7863391526912934E-4</v>
      </c>
      <c r="CS45" s="1">
        <v>0</v>
      </c>
      <c r="CT45" s="1">
        <v>4.7478584128010344E-3</v>
      </c>
      <c r="CU45" s="1">
        <v>2.1926742192111996E-4</v>
      </c>
      <c r="CV45" s="1">
        <v>9.3820365273955466E-4</v>
      </c>
      <c r="CW45" s="1">
        <v>2.5964907632490576E-3</v>
      </c>
      <c r="CX45" s="1">
        <v>3.2441200324412004E-3</v>
      </c>
      <c r="CY45" s="1">
        <v>1.9588343428864177E-4</v>
      </c>
      <c r="CZ45" s="1">
        <v>4.8313527787780582E-3</v>
      </c>
      <c r="DA45" s="1">
        <v>3.5301385579383993E-4</v>
      </c>
      <c r="DB45" s="1">
        <v>5.3257540219100973E-3</v>
      </c>
      <c r="DC45" s="3">
        <v>5.0489373470752278E-3</v>
      </c>
    </row>
    <row r="46" spans="1:107" customFormat="1" ht="12.75" customHeight="1">
      <c r="A46" s="253">
        <v>291</v>
      </c>
      <c r="B46" s="291" t="s">
        <v>259</v>
      </c>
      <c r="C46" s="1">
        <v>0</v>
      </c>
      <c r="D46" s="1">
        <v>0</v>
      </c>
      <c r="E46" s="1">
        <v>0</v>
      </c>
      <c r="F46" s="1">
        <v>7.010164738871364E-5</v>
      </c>
      <c r="G46" s="1">
        <v>0</v>
      </c>
      <c r="H46" s="1">
        <v>0</v>
      </c>
      <c r="I46" s="1">
        <v>8.988315190252671E-4</v>
      </c>
      <c r="J46" s="1">
        <v>0</v>
      </c>
      <c r="K46" s="1">
        <v>0</v>
      </c>
      <c r="L46" s="1">
        <v>0</v>
      </c>
      <c r="M46" s="1">
        <v>0</v>
      </c>
      <c r="N46" s="1">
        <v>0</v>
      </c>
      <c r="O46" s="1">
        <v>0</v>
      </c>
      <c r="P46" s="1">
        <v>1.2710787221421915E-4</v>
      </c>
      <c r="Q46" s="1">
        <v>9.9387771328615735E-3</v>
      </c>
      <c r="R46" s="1">
        <v>0</v>
      </c>
      <c r="S46" s="1">
        <v>0</v>
      </c>
      <c r="T46" s="1">
        <v>0</v>
      </c>
      <c r="U46" s="1">
        <v>0</v>
      </c>
      <c r="V46" s="1">
        <v>0</v>
      </c>
      <c r="W46" s="1">
        <v>0</v>
      </c>
      <c r="X46" s="1">
        <v>0</v>
      </c>
      <c r="Y46" s="1">
        <v>0</v>
      </c>
      <c r="Z46" s="1">
        <v>0</v>
      </c>
      <c r="AA46" s="1">
        <v>0</v>
      </c>
      <c r="AB46" s="1">
        <v>5.417191457089072E-5</v>
      </c>
      <c r="AC46" s="1">
        <v>0</v>
      </c>
      <c r="AD46" s="1">
        <v>0</v>
      </c>
      <c r="AE46" s="1">
        <v>4.8932656431586031E-4</v>
      </c>
      <c r="AF46" s="1">
        <v>0</v>
      </c>
      <c r="AG46" s="1">
        <v>0</v>
      </c>
      <c r="AH46" s="1">
        <v>0</v>
      </c>
      <c r="AI46" s="1">
        <v>1.1470480891221607E-3</v>
      </c>
      <c r="AJ46" s="1">
        <v>5.1743691522540399E-3</v>
      </c>
      <c r="AK46" s="1">
        <v>1.4240281008211894E-3</v>
      </c>
      <c r="AL46" s="1">
        <v>0</v>
      </c>
      <c r="AM46" s="1">
        <v>2.5351463470845818E-3</v>
      </c>
      <c r="AN46" s="1">
        <v>0</v>
      </c>
      <c r="AO46" s="1">
        <v>0</v>
      </c>
      <c r="AP46" s="1">
        <v>0</v>
      </c>
      <c r="AQ46" s="1">
        <v>1.5692594791755026E-3</v>
      </c>
      <c r="AR46" s="1">
        <v>1.5385716330327751E-3</v>
      </c>
      <c r="AS46" s="1">
        <v>0.17330354649539234</v>
      </c>
      <c r="AT46" s="1">
        <v>3.8257899231426133E-2</v>
      </c>
      <c r="AU46" s="1">
        <v>5.8801243902824041E-3</v>
      </c>
      <c r="AV46" s="1">
        <v>1.7995818017290299E-3</v>
      </c>
      <c r="AW46" s="1">
        <v>2.1020338597886605E-3</v>
      </c>
      <c r="AX46" s="1">
        <v>1.1921216309606082E-2</v>
      </c>
      <c r="AY46" s="1">
        <v>1.9695044472681066E-2</v>
      </c>
      <c r="AZ46" s="1">
        <v>3.205128205128205E-3</v>
      </c>
      <c r="BA46" s="1">
        <v>0</v>
      </c>
      <c r="BB46" s="1">
        <v>5.5738589189675142E-3</v>
      </c>
      <c r="BC46" s="1">
        <v>1.0284724477644257E-3</v>
      </c>
      <c r="BD46" s="1">
        <v>4.5160136438545167E-3</v>
      </c>
      <c r="BE46" s="1">
        <v>3.6014652818746828E-2</v>
      </c>
      <c r="BF46" s="1">
        <v>2.4691358024691357E-2</v>
      </c>
      <c r="BG46" s="1">
        <v>1.6015374759769378E-4</v>
      </c>
      <c r="BH46" s="1">
        <v>0</v>
      </c>
      <c r="BI46" s="1">
        <v>9.462668508636491E-3</v>
      </c>
      <c r="BJ46" s="1">
        <v>7.4068970269059841E-4</v>
      </c>
      <c r="BK46" s="1">
        <v>3.1608920159176602E-3</v>
      </c>
      <c r="BL46" s="1">
        <v>6.7474115533265253E-3</v>
      </c>
      <c r="BM46" s="1">
        <v>0</v>
      </c>
      <c r="BN46" s="1">
        <v>0</v>
      </c>
      <c r="BO46" s="1">
        <v>1.1836082446304271E-2</v>
      </c>
      <c r="BP46" s="1">
        <v>0</v>
      </c>
      <c r="BQ46" s="1">
        <v>3.4638572475151155E-6</v>
      </c>
      <c r="BR46" s="1">
        <v>0</v>
      </c>
      <c r="BS46" s="1">
        <v>0</v>
      </c>
      <c r="BT46" s="1">
        <v>0</v>
      </c>
      <c r="BU46" s="1">
        <v>0</v>
      </c>
      <c r="BV46" s="1">
        <v>2.6032627559875043E-4</v>
      </c>
      <c r="BW46" s="1">
        <v>0</v>
      </c>
      <c r="BX46" s="1">
        <v>0</v>
      </c>
      <c r="BY46" s="1">
        <v>5.4677675105254523E-6</v>
      </c>
      <c r="BZ46" s="1">
        <v>6.5380843412880024E-5</v>
      </c>
      <c r="CA46" s="1">
        <v>0</v>
      </c>
      <c r="CB46" s="1">
        <v>1.3398411331227869E-4</v>
      </c>
      <c r="CC46" s="1">
        <v>2.1732831063459867E-4</v>
      </c>
      <c r="CD46" s="1">
        <v>0</v>
      </c>
      <c r="CE46" s="1">
        <v>0</v>
      </c>
      <c r="CF46" s="1">
        <v>0</v>
      </c>
      <c r="CG46" s="1">
        <v>0</v>
      </c>
      <c r="CH46" s="1">
        <v>0</v>
      </c>
      <c r="CI46" s="1">
        <v>0</v>
      </c>
      <c r="CJ46" s="1">
        <v>3.3133437388756535E-4</v>
      </c>
      <c r="CK46" s="1">
        <v>0</v>
      </c>
      <c r="CL46" s="1">
        <v>0</v>
      </c>
      <c r="CM46" s="1">
        <v>0</v>
      </c>
      <c r="CN46" s="1">
        <v>0</v>
      </c>
      <c r="CO46" s="1">
        <v>0</v>
      </c>
      <c r="CP46" s="1">
        <v>0</v>
      </c>
      <c r="CQ46" s="1">
        <v>0</v>
      </c>
      <c r="CR46" s="1">
        <v>0</v>
      </c>
      <c r="CS46" s="1">
        <v>0</v>
      </c>
      <c r="CT46" s="1">
        <v>4.2730725715209313E-2</v>
      </c>
      <c r="CU46" s="1">
        <v>1.0120034857897843E-4</v>
      </c>
      <c r="CV46" s="1">
        <v>0</v>
      </c>
      <c r="CW46" s="1">
        <v>0</v>
      </c>
      <c r="CX46" s="1">
        <v>0</v>
      </c>
      <c r="CY46" s="1">
        <v>0</v>
      </c>
      <c r="CZ46" s="1">
        <v>3.0008402352658743E-5</v>
      </c>
      <c r="DA46" s="1">
        <v>0</v>
      </c>
      <c r="DB46" s="1">
        <v>0</v>
      </c>
      <c r="DC46" s="3">
        <v>2.8407904912042844E-3</v>
      </c>
    </row>
    <row r="47" spans="1:107" customFormat="1" ht="12.75" customHeight="1">
      <c r="A47" s="253">
        <v>301</v>
      </c>
      <c r="B47" s="291" t="s">
        <v>260</v>
      </c>
      <c r="C47" s="1">
        <v>0</v>
      </c>
      <c r="D47" s="1">
        <v>0</v>
      </c>
      <c r="E47" s="1">
        <v>0</v>
      </c>
      <c r="F47" s="1">
        <v>2.4535576586049774E-4</v>
      </c>
      <c r="G47" s="1">
        <v>0</v>
      </c>
      <c r="H47" s="1">
        <v>0</v>
      </c>
      <c r="I47" s="1">
        <v>1.7643729817903393E-3</v>
      </c>
      <c r="J47" s="1">
        <v>0</v>
      </c>
      <c r="K47" s="1">
        <v>0</v>
      </c>
      <c r="L47" s="1">
        <v>0</v>
      </c>
      <c r="M47" s="1">
        <v>0</v>
      </c>
      <c r="N47" s="1">
        <v>0</v>
      </c>
      <c r="O47" s="1">
        <v>0</v>
      </c>
      <c r="P47" s="1">
        <v>0</v>
      </c>
      <c r="Q47" s="1">
        <v>3.1804086825157032E-4</v>
      </c>
      <c r="R47" s="1">
        <v>0</v>
      </c>
      <c r="S47" s="1">
        <v>0</v>
      </c>
      <c r="T47" s="1">
        <v>0</v>
      </c>
      <c r="U47" s="1">
        <v>0</v>
      </c>
      <c r="V47" s="1">
        <v>0</v>
      </c>
      <c r="W47" s="1">
        <v>0</v>
      </c>
      <c r="X47" s="1">
        <v>0</v>
      </c>
      <c r="Y47" s="1">
        <v>0</v>
      </c>
      <c r="Z47" s="1">
        <v>0</v>
      </c>
      <c r="AA47" s="1">
        <v>0</v>
      </c>
      <c r="AB47" s="1">
        <v>0</v>
      </c>
      <c r="AC47" s="1">
        <v>1.269108007436973E-5</v>
      </c>
      <c r="AD47" s="1">
        <v>0</v>
      </c>
      <c r="AE47" s="1">
        <v>3.2723713988623156E-3</v>
      </c>
      <c r="AF47" s="1">
        <v>0</v>
      </c>
      <c r="AG47" s="1">
        <v>0</v>
      </c>
      <c r="AH47" s="1">
        <v>0</v>
      </c>
      <c r="AI47" s="1">
        <v>2.3288552112480229E-3</v>
      </c>
      <c r="AJ47" s="1">
        <v>4.4655514601644455E-3</v>
      </c>
      <c r="AK47" s="1">
        <v>2.1835097545924906E-3</v>
      </c>
      <c r="AL47" s="1">
        <v>7.2187936962605925E-7</v>
      </c>
      <c r="AM47" s="1">
        <v>2.3046784973496199E-3</v>
      </c>
      <c r="AN47" s="1">
        <v>4.7449584816132857E-4</v>
      </c>
      <c r="AO47" s="1">
        <v>2.0734412905098592E-6</v>
      </c>
      <c r="AP47" s="1">
        <v>7.4101519081141163E-5</v>
      </c>
      <c r="AQ47" s="1">
        <v>4.2412418356094667E-5</v>
      </c>
      <c r="AR47" s="1">
        <v>1.5743523686847002E-3</v>
      </c>
      <c r="AS47" s="1">
        <v>7.6235688355208043E-3</v>
      </c>
      <c r="AT47" s="1">
        <v>0.14297913870928389</v>
      </c>
      <c r="AU47" s="1">
        <v>1.057633111809184E-3</v>
      </c>
      <c r="AV47" s="1">
        <v>4.2688943308060801E-3</v>
      </c>
      <c r="AW47" s="1">
        <v>2.2156573116691287E-3</v>
      </c>
      <c r="AX47" s="1">
        <v>3.5706058511863624E-3</v>
      </c>
      <c r="AY47" s="1">
        <v>1.2706480304955528E-3</v>
      </c>
      <c r="AZ47" s="1">
        <v>3.5425101214574899E-3</v>
      </c>
      <c r="BA47" s="1">
        <v>0</v>
      </c>
      <c r="BB47" s="1">
        <v>1.4807215344505729E-3</v>
      </c>
      <c r="BC47" s="1">
        <v>9.2021219010501247E-4</v>
      </c>
      <c r="BD47" s="1">
        <v>5.7488151053310674E-4</v>
      </c>
      <c r="BE47" s="1">
        <v>4.2943186027686693E-3</v>
      </c>
      <c r="BF47" s="1">
        <v>0</v>
      </c>
      <c r="BG47" s="1">
        <v>0</v>
      </c>
      <c r="BH47" s="1">
        <v>0</v>
      </c>
      <c r="BI47" s="1">
        <v>2.2573159610296973E-5</v>
      </c>
      <c r="BJ47" s="1">
        <v>1.205773934612602E-4</v>
      </c>
      <c r="BK47" s="1">
        <v>2.0027690458982418E-4</v>
      </c>
      <c r="BL47" s="1">
        <v>1.292607577265618E-5</v>
      </c>
      <c r="BM47" s="1">
        <v>0</v>
      </c>
      <c r="BN47" s="1">
        <v>0</v>
      </c>
      <c r="BO47" s="1">
        <v>2.7084856856531513E-4</v>
      </c>
      <c r="BP47" s="1">
        <v>0</v>
      </c>
      <c r="BQ47" s="1">
        <v>3.4638572475151155E-6</v>
      </c>
      <c r="BR47" s="1">
        <v>0</v>
      </c>
      <c r="BS47" s="1">
        <v>0</v>
      </c>
      <c r="BT47" s="1">
        <v>0</v>
      </c>
      <c r="BU47" s="1">
        <v>0</v>
      </c>
      <c r="BV47" s="1">
        <v>0</v>
      </c>
      <c r="BW47" s="1">
        <v>1.5248086365161173E-5</v>
      </c>
      <c r="BX47" s="1">
        <v>0</v>
      </c>
      <c r="BY47" s="1">
        <v>1.5856525780523812E-4</v>
      </c>
      <c r="BZ47" s="1">
        <v>6.5380843412880024E-5</v>
      </c>
      <c r="CA47" s="1">
        <v>0</v>
      </c>
      <c r="CB47" s="1">
        <v>7.6562350464159256E-5</v>
      </c>
      <c r="CC47" s="1">
        <v>1.4488554042306579E-4</v>
      </c>
      <c r="CD47" s="1">
        <v>0</v>
      </c>
      <c r="CE47" s="1">
        <v>0</v>
      </c>
      <c r="CF47" s="1">
        <v>0</v>
      </c>
      <c r="CG47" s="1">
        <v>0</v>
      </c>
      <c r="CH47" s="1">
        <v>0</v>
      </c>
      <c r="CI47" s="1">
        <v>0</v>
      </c>
      <c r="CJ47" s="1">
        <v>1.3691503053205181E-5</v>
      </c>
      <c r="CK47" s="1">
        <v>0</v>
      </c>
      <c r="CL47" s="1">
        <v>0</v>
      </c>
      <c r="CM47" s="1">
        <v>0</v>
      </c>
      <c r="CN47" s="1">
        <v>0</v>
      </c>
      <c r="CO47" s="1">
        <v>0</v>
      </c>
      <c r="CP47" s="1">
        <v>0</v>
      </c>
      <c r="CQ47" s="1">
        <v>0</v>
      </c>
      <c r="CR47" s="1">
        <v>1.1460442373075601E-4</v>
      </c>
      <c r="CS47" s="1">
        <v>0</v>
      </c>
      <c r="CT47" s="1">
        <v>6.3338451592047845E-2</v>
      </c>
      <c r="CU47" s="1">
        <v>5.6222415877210244E-6</v>
      </c>
      <c r="CV47" s="1">
        <v>0</v>
      </c>
      <c r="CW47" s="1">
        <v>0</v>
      </c>
      <c r="CX47" s="1">
        <v>0</v>
      </c>
      <c r="CY47" s="1">
        <v>0</v>
      </c>
      <c r="CZ47" s="1">
        <v>3.0008402352658743E-5</v>
      </c>
      <c r="DA47" s="1">
        <v>0</v>
      </c>
      <c r="DB47" s="1">
        <v>0</v>
      </c>
      <c r="DC47" s="3">
        <v>1.1848223462265594E-3</v>
      </c>
    </row>
    <row r="48" spans="1:107" customFormat="1" ht="12.75" customHeight="1">
      <c r="A48" s="254">
        <v>311</v>
      </c>
      <c r="B48" s="264" t="s">
        <v>261</v>
      </c>
      <c r="C48" s="26">
        <v>0</v>
      </c>
      <c r="D48" s="26">
        <v>0</v>
      </c>
      <c r="E48" s="26">
        <v>3.808435685042369E-3</v>
      </c>
      <c r="F48" s="26">
        <v>3.505082369435682E-5</v>
      </c>
      <c r="G48" s="26">
        <v>2.4161592732192905E-5</v>
      </c>
      <c r="H48" s="26">
        <v>0</v>
      </c>
      <c r="I48" s="26">
        <v>0</v>
      </c>
      <c r="J48" s="26">
        <v>0</v>
      </c>
      <c r="K48" s="26">
        <v>0</v>
      </c>
      <c r="L48" s="26">
        <v>0</v>
      </c>
      <c r="M48" s="26">
        <v>0</v>
      </c>
      <c r="N48" s="26">
        <v>0</v>
      </c>
      <c r="O48" s="26">
        <v>0</v>
      </c>
      <c r="P48" s="26">
        <v>0</v>
      </c>
      <c r="Q48" s="26">
        <v>0</v>
      </c>
      <c r="R48" s="26">
        <v>0</v>
      </c>
      <c r="S48" s="26">
        <v>0</v>
      </c>
      <c r="T48" s="26">
        <v>0</v>
      </c>
      <c r="U48" s="26">
        <v>0</v>
      </c>
      <c r="V48" s="26">
        <v>0</v>
      </c>
      <c r="W48" s="26">
        <v>0</v>
      </c>
      <c r="X48" s="26">
        <v>0</v>
      </c>
      <c r="Y48" s="26">
        <v>0</v>
      </c>
      <c r="Z48" s="26">
        <v>0</v>
      </c>
      <c r="AA48" s="26">
        <v>0</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4.2412418356094667E-5</v>
      </c>
      <c r="AR48" s="26">
        <v>0</v>
      </c>
      <c r="AS48" s="26">
        <v>3.6861211951968722E-3</v>
      </c>
      <c r="AT48" s="26">
        <v>6.3193851409052097E-3</v>
      </c>
      <c r="AU48" s="26">
        <v>0.1779822885917694</v>
      </c>
      <c r="AV48" s="26">
        <v>0</v>
      </c>
      <c r="AW48" s="26">
        <v>0</v>
      </c>
      <c r="AX48" s="26">
        <v>1.4397604238654688E-3</v>
      </c>
      <c r="AY48" s="26">
        <v>0</v>
      </c>
      <c r="AZ48" s="26">
        <v>6.7476383265856947E-4</v>
      </c>
      <c r="BA48" s="26">
        <v>0</v>
      </c>
      <c r="BB48" s="26">
        <v>3.7917047864323601E-3</v>
      </c>
      <c r="BC48" s="26">
        <v>2.3817256685070912E-3</v>
      </c>
      <c r="BD48" s="26">
        <v>2.8105318292729665E-4</v>
      </c>
      <c r="BE48" s="26">
        <v>3.1212699109580584E-3</v>
      </c>
      <c r="BF48" s="26">
        <v>0</v>
      </c>
      <c r="BG48" s="26">
        <v>3.2030749519538755E-4</v>
      </c>
      <c r="BH48" s="26">
        <v>3.2796562920205962E-5</v>
      </c>
      <c r="BI48" s="26">
        <v>3.882583452971079E-4</v>
      </c>
      <c r="BJ48" s="26">
        <v>0</v>
      </c>
      <c r="BK48" s="26">
        <v>4.3538457519527E-5</v>
      </c>
      <c r="BL48" s="26">
        <v>0</v>
      </c>
      <c r="BM48" s="26">
        <v>0</v>
      </c>
      <c r="BN48" s="26">
        <v>0</v>
      </c>
      <c r="BO48" s="26">
        <v>1.0833942742612605E-4</v>
      </c>
      <c r="BP48" s="26">
        <v>2.25407988459111E-5</v>
      </c>
      <c r="BQ48" s="26">
        <v>1.0218378880169591E-3</v>
      </c>
      <c r="BR48" s="26">
        <v>8.4958519003096734E-6</v>
      </c>
      <c r="BS48" s="26">
        <v>0</v>
      </c>
      <c r="BT48" s="26">
        <v>0</v>
      </c>
      <c r="BU48" s="26">
        <v>0</v>
      </c>
      <c r="BV48" s="26">
        <v>0</v>
      </c>
      <c r="BW48" s="26">
        <v>0</v>
      </c>
      <c r="BX48" s="26">
        <v>0</v>
      </c>
      <c r="BY48" s="26">
        <v>1.6403302531576358E-5</v>
      </c>
      <c r="BZ48" s="26">
        <v>0</v>
      </c>
      <c r="CA48" s="26">
        <v>0</v>
      </c>
      <c r="CB48" s="26">
        <v>9.5702938080199064E-5</v>
      </c>
      <c r="CC48" s="26">
        <v>2.5354969574036511E-4</v>
      </c>
      <c r="CD48" s="26">
        <v>0</v>
      </c>
      <c r="CE48" s="26">
        <v>2.1301523058898713E-5</v>
      </c>
      <c r="CF48" s="26">
        <v>0</v>
      </c>
      <c r="CG48" s="26">
        <v>0</v>
      </c>
      <c r="CH48" s="26">
        <v>0</v>
      </c>
      <c r="CI48" s="26">
        <v>6.5345240688303205E-4</v>
      </c>
      <c r="CJ48" s="26">
        <v>3.2038117144500122E-3</v>
      </c>
      <c r="CK48" s="26">
        <v>0</v>
      </c>
      <c r="CL48" s="26">
        <v>0</v>
      </c>
      <c r="CM48" s="26">
        <v>1.4128224556499694E-2</v>
      </c>
      <c r="CN48" s="26">
        <v>5.5821371610845294E-3</v>
      </c>
      <c r="CO48" s="26">
        <v>2.6226600837147085E-3</v>
      </c>
      <c r="CP48" s="26">
        <v>2.2278091420698046E-3</v>
      </c>
      <c r="CQ48" s="26">
        <v>0</v>
      </c>
      <c r="CR48" s="26">
        <v>1.6808648813844214E-3</v>
      </c>
      <c r="CS48" s="26">
        <v>0</v>
      </c>
      <c r="CT48" s="26">
        <v>2.0809762405042832E-2</v>
      </c>
      <c r="CU48" s="26">
        <v>2.0240069715795687E-4</v>
      </c>
      <c r="CV48" s="26">
        <v>3.7528146109582187E-5</v>
      </c>
      <c r="CW48" s="26">
        <v>0</v>
      </c>
      <c r="CX48" s="26">
        <v>0</v>
      </c>
      <c r="CY48" s="26">
        <v>5.1080372479884277E-3</v>
      </c>
      <c r="CZ48" s="26">
        <v>3.9010923058456368E-4</v>
      </c>
      <c r="DA48" s="26">
        <v>2.4710969905568793E-2</v>
      </c>
      <c r="DB48" s="26">
        <v>0</v>
      </c>
      <c r="DC48" s="6">
        <v>3.3908865805237585E-3</v>
      </c>
    </row>
    <row r="49" spans="1:107" customFormat="1" ht="12.75" customHeight="1">
      <c r="A49" s="253">
        <v>321</v>
      </c>
      <c r="B49" s="291" t="s">
        <v>262</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c r="U49" s="1">
        <v>0</v>
      </c>
      <c r="V49" s="1">
        <v>0</v>
      </c>
      <c r="W49" s="1">
        <v>0</v>
      </c>
      <c r="X49" s="1">
        <v>0</v>
      </c>
      <c r="Y49" s="1">
        <v>0</v>
      </c>
      <c r="Z49" s="1">
        <v>0</v>
      </c>
      <c r="AA49" s="1">
        <v>0</v>
      </c>
      <c r="AB49" s="1">
        <v>0</v>
      </c>
      <c r="AC49" s="1">
        <v>0</v>
      </c>
      <c r="AD49" s="1">
        <v>0</v>
      </c>
      <c r="AE49" s="1">
        <v>0</v>
      </c>
      <c r="AF49" s="1">
        <v>0</v>
      </c>
      <c r="AG49" s="1">
        <v>0</v>
      </c>
      <c r="AH49" s="1">
        <v>0</v>
      </c>
      <c r="AI49" s="1">
        <v>0</v>
      </c>
      <c r="AJ49" s="1">
        <v>0</v>
      </c>
      <c r="AK49" s="1">
        <v>0</v>
      </c>
      <c r="AL49" s="1">
        <v>0</v>
      </c>
      <c r="AM49" s="1">
        <v>0</v>
      </c>
      <c r="AN49" s="1">
        <v>0</v>
      </c>
      <c r="AO49" s="1">
        <v>0</v>
      </c>
      <c r="AP49" s="1">
        <v>0</v>
      </c>
      <c r="AQ49" s="1">
        <v>0</v>
      </c>
      <c r="AR49" s="1">
        <v>2.1468441391155003E-4</v>
      </c>
      <c r="AS49" s="1">
        <v>2.6668528344037977E-3</v>
      </c>
      <c r="AT49" s="1">
        <v>3.2694888373795291E-3</v>
      </c>
      <c r="AU49" s="1">
        <v>9.285071587554658E-2</v>
      </c>
      <c r="AV49" s="1">
        <v>0.1434143997218828</v>
      </c>
      <c r="AW49" s="1">
        <v>4.6187933189410293E-2</v>
      </c>
      <c r="AX49" s="1">
        <v>5.4883667357751673E-2</v>
      </c>
      <c r="AY49" s="1">
        <v>0.17471410419313851</v>
      </c>
      <c r="AZ49" s="1">
        <v>0.21069500674763833</v>
      </c>
      <c r="BA49" s="1">
        <v>5.071818990720732E-2</v>
      </c>
      <c r="BB49" s="1">
        <v>0.22347789758695272</v>
      </c>
      <c r="BC49" s="1">
        <v>0.25944570748078383</v>
      </c>
      <c r="BD49" s="1">
        <v>4.8588133593946287E-3</v>
      </c>
      <c r="BE49" s="1">
        <v>0</v>
      </c>
      <c r="BF49" s="1">
        <v>0</v>
      </c>
      <c r="BG49" s="1">
        <v>8.0076873798846893E-4</v>
      </c>
      <c r="BH49" s="1">
        <v>0</v>
      </c>
      <c r="BI49" s="1">
        <v>0</v>
      </c>
      <c r="BJ49" s="1">
        <v>0</v>
      </c>
      <c r="BK49" s="1">
        <v>0</v>
      </c>
      <c r="BL49" s="1">
        <v>0</v>
      </c>
      <c r="BM49" s="1">
        <v>0</v>
      </c>
      <c r="BN49" s="1">
        <v>0</v>
      </c>
      <c r="BO49" s="1">
        <v>0</v>
      </c>
      <c r="BP49" s="1">
        <v>0</v>
      </c>
      <c r="BQ49" s="1">
        <v>0</v>
      </c>
      <c r="BR49" s="1">
        <v>0</v>
      </c>
      <c r="BS49" s="1">
        <v>0</v>
      </c>
      <c r="BT49" s="1">
        <v>0</v>
      </c>
      <c r="BU49" s="1">
        <v>0</v>
      </c>
      <c r="BV49" s="1">
        <v>0</v>
      </c>
      <c r="BW49" s="1">
        <v>0</v>
      </c>
      <c r="BX49" s="1">
        <v>0</v>
      </c>
      <c r="BY49" s="1">
        <v>0</v>
      </c>
      <c r="BZ49" s="1">
        <v>0</v>
      </c>
      <c r="CA49" s="1">
        <v>0</v>
      </c>
      <c r="CB49" s="1">
        <v>0</v>
      </c>
      <c r="CC49" s="1">
        <v>0</v>
      </c>
      <c r="CD49" s="1">
        <v>0</v>
      </c>
      <c r="CE49" s="1">
        <v>0</v>
      </c>
      <c r="CF49" s="1">
        <v>0</v>
      </c>
      <c r="CG49" s="1">
        <v>0</v>
      </c>
      <c r="CH49" s="1">
        <v>0</v>
      </c>
      <c r="CI49" s="1">
        <v>0</v>
      </c>
      <c r="CJ49" s="1">
        <v>0</v>
      </c>
      <c r="CK49" s="1">
        <v>0</v>
      </c>
      <c r="CL49" s="1">
        <v>4.1672743941824847E-5</v>
      </c>
      <c r="CM49" s="1">
        <v>0</v>
      </c>
      <c r="CN49" s="1">
        <v>0</v>
      </c>
      <c r="CO49" s="1">
        <v>0</v>
      </c>
      <c r="CP49" s="1">
        <v>0</v>
      </c>
      <c r="CQ49" s="1">
        <v>0</v>
      </c>
      <c r="CR49" s="1">
        <v>0</v>
      </c>
      <c r="CS49" s="1">
        <v>0</v>
      </c>
      <c r="CT49" s="1">
        <v>1.7516566995312753E-2</v>
      </c>
      <c r="CU49" s="1">
        <v>0</v>
      </c>
      <c r="CV49" s="1">
        <v>0</v>
      </c>
      <c r="CW49" s="1">
        <v>0</v>
      </c>
      <c r="CX49" s="1">
        <v>0</v>
      </c>
      <c r="CY49" s="1">
        <v>0</v>
      </c>
      <c r="CZ49" s="1">
        <v>0</v>
      </c>
      <c r="DA49" s="1">
        <v>0</v>
      </c>
      <c r="DB49" s="1">
        <v>0</v>
      </c>
      <c r="DC49" s="3">
        <v>8.902639240055174E-3</v>
      </c>
    </row>
    <row r="50" spans="1:107" customFormat="1" ht="12.75" customHeight="1">
      <c r="A50" s="253">
        <v>329</v>
      </c>
      <c r="B50" s="291" t="s">
        <v>263</v>
      </c>
      <c r="C50" s="1">
        <v>0</v>
      </c>
      <c r="D50" s="1">
        <v>0</v>
      </c>
      <c r="E50" s="1">
        <v>0</v>
      </c>
      <c r="F50" s="1">
        <v>0</v>
      </c>
      <c r="G50" s="1">
        <v>0</v>
      </c>
      <c r="H50" s="1">
        <v>0</v>
      </c>
      <c r="I50" s="1">
        <v>6.6580112520390157E-5</v>
      </c>
      <c r="J50" s="1">
        <v>0</v>
      </c>
      <c r="K50" s="1">
        <v>0</v>
      </c>
      <c r="L50" s="1">
        <v>0</v>
      </c>
      <c r="M50" s="1">
        <v>0</v>
      </c>
      <c r="N50" s="1">
        <v>0</v>
      </c>
      <c r="O50" s="1">
        <v>0</v>
      </c>
      <c r="P50" s="1">
        <v>0</v>
      </c>
      <c r="Q50" s="1">
        <v>0</v>
      </c>
      <c r="R50" s="1">
        <v>0</v>
      </c>
      <c r="S50" s="1">
        <v>0</v>
      </c>
      <c r="T50" s="1">
        <v>8.662099377903772E-4</v>
      </c>
      <c r="U50" s="1">
        <v>0</v>
      </c>
      <c r="V50" s="1">
        <v>0</v>
      </c>
      <c r="W50" s="1">
        <v>0</v>
      </c>
      <c r="X50" s="1">
        <v>0</v>
      </c>
      <c r="Y50" s="1">
        <v>0</v>
      </c>
      <c r="Z50" s="1">
        <v>0</v>
      </c>
      <c r="AA50" s="1">
        <v>2.6675202731540761E-5</v>
      </c>
      <c r="AB50" s="1">
        <v>0</v>
      </c>
      <c r="AC50" s="1">
        <v>0</v>
      </c>
      <c r="AD50" s="1">
        <v>0</v>
      </c>
      <c r="AE50" s="1">
        <v>0</v>
      </c>
      <c r="AF50" s="1">
        <v>0</v>
      </c>
      <c r="AG50" s="1">
        <v>0</v>
      </c>
      <c r="AH50" s="1">
        <v>0</v>
      </c>
      <c r="AI50" s="1">
        <v>0</v>
      </c>
      <c r="AJ50" s="1">
        <v>0</v>
      </c>
      <c r="AK50" s="1">
        <v>0</v>
      </c>
      <c r="AL50" s="1">
        <v>7.2187936962605925E-7</v>
      </c>
      <c r="AM50" s="1">
        <v>0</v>
      </c>
      <c r="AN50" s="1">
        <v>0</v>
      </c>
      <c r="AO50" s="1">
        <v>0</v>
      </c>
      <c r="AP50" s="1">
        <v>8.1511670989255279E-4</v>
      </c>
      <c r="AQ50" s="1">
        <v>0</v>
      </c>
      <c r="AR50" s="1">
        <v>1.8248175182481751E-3</v>
      </c>
      <c r="AS50" s="1">
        <v>1.3850879642557944E-2</v>
      </c>
      <c r="AT50" s="1">
        <v>4.8310357447846775E-3</v>
      </c>
      <c r="AU50" s="1">
        <v>4.6030718716948964E-2</v>
      </c>
      <c r="AV50" s="1">
        <v>9.7770461296210143E-2</v>
      </c>
      <c r="AW50" s="1">
        <v>0.21650948755823202</v>
      </c>
      <c r="AX50" s="1">
        <v>2.9947016816401752E-2</v>
      </c>
      <c r="AY50" s="1">
        <v>2.2871664548919948E-2</v>
      </c>
      <c r="AZ50" s="1">
        <v>8.9237516869095812E-2</v>
      </c>
      <c r="BA50" s="1">
        <v>4.6142112622346514E-2</v>
      </c>
      <c r="BB50" s="1">
        <v>4.6066304594996221E-2</v>
      </c>
      <c r="BC50" s="1">
        <v>7.746021435531017E-2</v>
      </c>
      <c r="BD50" s="1">
        <v>3.8687396468098335E-3</v>
      </c>
      <c r="BE50" s="1">
        <v>1.413146377268923E-3</v>
      </c>
      <c r="BF50" s="1">
        <v>0</v>
      </c>
      <c r="BG50" s="1">
        <v>1.6015374759769378E-4</v>
      </c>
      <c r="BH50" s="1">
        <v>0</v>
      </c>
      <c r="BI50" s="1">
        <v>5.4175583064712735E-4</v>
      </c>
      <c r="BJ50" s="1">
        <v>1.7225341923037172E-4</v>
      </c>
      <c r="BK50" s="1">
        <v>5.2246149023432396E-5</v>
      </c>
      <c r="BL50" s="1">
        <v>1.292607577265618E-5</v>
      </c>
      <c r="BM50" s="1">
        <v>5.9689910912807964E-6</v>
      </c>
      <c r="BN50" s="1">
        <v>0</v>
      </c>
      <c r="BO50" s="1">
        <v>2.7084856856531512E-5</v>
      </c>
      <c r="BP50" s="1">
        <v>0</v>
      </c>
      <c r="BQ50" s="1">
        <v>2.5978929356363365E-5</v>
      </c>
      <c r="BR50" s="1">
        <v>4.2479259501548367E-5</v>
      </c>
      <c r="BS50" s="1">
        <v>0</v>
      </c>
      <c r="BT50" s="1">
        <v>0</v>
      </c>
      <c r="BU50" s="1">
        <v>0</v>
      </c>
      <c r="BV50" s="1">
        <v>0</v>
      </c>
      <c r="BW50" s="1">
        <v>0</v>
      </c>
      <c r="BX50" s="1">
        <v>0</v>
      </c>
      <c r="BY50" s="1">
        <v>0</v>
      </c>
      <c r="BZ50" s="1">
        <v>0</v>
      </c>
      <c r="CA50" s="1">
        <v>0</v>
      </c>
      <c r="CB50" s="1">
        <v>0</v>
      </c>
      <c r="CC50" s="1">
        <v>3.6221385105766447E-5</v>
      </c>
      <c r="CD50" s="1">
        <v>0</v>
      </c>
      <c r="CE50" s="1">
        <v>2.4141726133418539E-4</v>
      </c>
      <c r="CF50" s="1">
        <v>2.5040740887952622E-3</v>
      </c>
      <c r="CG50" s="1">
        <v>1.1089090222725557E-3</v>
      </c>
      <c r="CH50" s="1">
        <v>0</v>
      </c>
      <c r="CI50" s="1">
        <v>2.1781746896101066E-3</v>
      </c>
      <c r="CJ50" s="1">
        <v>2.2152851940085982E-3</v>
      </c>
      <c r="CK50" s="1">
        <v>3.7157991651837878E-5</v>
      </c>
      <c r="CL50" s="1">
        <v>2.2920009168003667E-3</v>
      </c>
      <c r="CM50" s="1">
        <v>0</v>
      </c>
      <c r="CN50" s="1">
        <v>0</v>
      </c>
      <c r="CO50" s="1">
        <v>3.0059141360627032E-5</v>
      </c>
      <c r="CP50" s="1">
        <v>0</v>
      </c>
      <c r="CQ50" s="1">
        <v>0</v>
      </c>
      <c r="CR50" s="1">
        <v>0</v>
      </c>
      <c r="CS50" s="1">
        <v>0</v>
      </c>
      <c r="CT50" s="1">
        <v>4.6508808792629711E-2</v>
      </c>
      <c r="CU50" s="1">
        <v>3.3733449526326147E-5</v>
      </c>
      <c r="CV50" s="1">
        <v>0</v>
      </c>
      <c r="CW50" s="1">
        <v>0</v>
      </c>
      <c r="CX50" s="1">
        <v>0</v>
      </c>
      <c r="CY50" s="1">
        <v>0</v>
      </c>
      <c r="CZ50" s="1">
        <v>6.0016804705317486E-5</v>
      </c>
      <c r="DA50" s="1">
        <v>3.6007413290971672E-2</v>
      </c>
      <c r="DB50" s="1">
        <v>0</v>
      </c>
      <c r="DC50" s="3">
        <v>4.5125676272190687E-3</v>
      </c>
    </row>
    <row r="51" spans="1:107" customFormat="1" ht="12.75" customHeight="1">
      <c r="A51" s="253">
        <v>331</v>
      </c>
      <c r="B51" s="291" t="s">
        <v>264</v>
      </c>
      <c r="C51" s="1">
        <v>0</v>
      </c>
      <c r="D51" s="1">
        <v>2.1293358601452207E-5</v>
      </c>
      <c r="E51" s="1">
        <v>0</v>
      </c>
      <c r="F51" s="1">
        <v>0</v>
      </c>
      <c r="G51" s="1">
        <v>3.6242389098289359E-4</v>
      </c>
      <c r="H51" s="1">
        <v>0</v>
      </c>
      <c r="I51" s="1">
        <v>3.9948067512234097E-4</v>
      </c>
      <c r="J51" s="1">
        <v>0</v>
      </c>
      <c r="K51" s="1">
        <v>0</v>
      </c>
      <c r="L51" s="1">
        <v>0</v>
      </c>
      <c r="M51" s="1">
        <v>0</v>
      </c>
      <c r="N51" s="1">
        <v>0</v>
      </c>
      <c r="O51" s="1">
        <v>0</v>
      </c>
      <c r="P51" s="1">
        <v>0</v>
      </c>
      <c r="Q51" s="1">
        <v>1.5902043412578516E-4</v>
      </c>
      <c r="R51" s="1">
        <v>0</v>
      </c>
      <c r="S51" s="1">
        <v>0</v>
      </c>
      <c r="T51" s="1">
        <v>0</v>
      </c>
      <c r="U51" s="1">
        <v>0</v>
      </c>
      <c r="V51" s="1">
        <v>0</v>
      </c>
      <c r="W51" s="1">
        <v>0</v>
      </c>
      <c r="X51" s="1">
        <v>0</v>
      </c>
      <c r="Y51" s="1">
        <v>0</v>
      </c>
      <c r="Z51" s="1">
        <v>0</v>
      </c>
      <c r="AA51" s="1">
        <v>0</v>
      </c>
      <c r="AB51" s="1">
        <v>0</v>
      </c>
      <c r="AC51" s="1">
        <v>0</v>
      </c>
      <c r="AD51" s="1">
        <v>0</v>
      </c>
      <c r="AE51" s="1">
        <v>0</v>
      </c>
      <c r="AF51" s="1">
        <v>0</v>
      </c>
      <c r="AG51" s="1">
        <v>0</v>
      </c>
      <c r="AH51" s="1">
        <v>0</v>
      </c>
      <c r="AI51" s="1">
        <v>1.737951650185092E-5</v>
      </c>
      <c r="AJ51" s="1">
        <v>0</v>
      </c>
      <c r="AK51" s="1">
        <v>0</v>
      </c>
      <c r="AL51" s="1">
        <v>0</v>
      </c>
      <c r="AM51" s="1">
        <v>0</v>
      </c>
      <c r="AN51" s="1">
        <v>0</v>
      </c>
      <c r="AO51" s="1">
        <v>0</v>
      </c>
      <c r="AP51" s="1">
        <v>7.4101519081141163E-5</v>
      </c>
      <c r="AQ51" s="1">
        <v>8.0583594876579864E-4</v>
      </c>
      <c r="AR51" s="1">
        <v>7.1561471303850007E-5</v>
      </c>
      <c r="AS51" s="1">
        <v>1.7816252443451551E-2</v>
      </c>
      <c r="AT51" s="1">
        <v>1.8250579480297669E-2</v>
      </c>
      <c r="AU51" s="1">
        <v>1.1815498271480212E-2</v>
      </c>
      <c r="AV51" s="1">
        <v>0</v>
      </c>
      <c r="AW51" s="1">
        <v>1.0226110669242132E-3</v>
      </c>
      <c r="AX51" s="1">
        <v>0.15532135452660678</v>
      </c>
      <c r="AY51" s="1">
        <v>1.5247776365946633E-2</v>
      </c>
      <c r="AZ51" s="1">
        <v>6.41025641025641E-3</v>
      </c>
      <c r="BA51" s="1">
        <v>8.64370153807042E-3</v>
      </c>
      <c r="BB51" s="1">
        <v>8.2338693897840796E-3</v>
      </c>
      <c r="BC51" s="1">
        <v>1.1908628342535456E-2</v>
      </c>
      <c r="BD51" s="1">
        <v>1.841750024485694E-2</v>
      </c>
      <c r="BE51" s="1">
        <v>1.2498799511572709E-2</v>
      </c>
      <c r="BF51" s="1">
        <v>6.1728395061728392E-3</v>
      </c>
      <c r="BG51" s="1">
        <v>0</v>
      </c>
      <c r="BH51" s="1">
        <v>0</v>
      </c>
      <c r="BI51" s="1">
        <v>2.2618305929517565E-3</v>
      </c>
      <c r="BJ51" s="1">
        <v>3.5656457780686946E-3</v>
      </c>
      <c r="BK51" s="1">
        <v>1.0536306719725534E-3</v>
      </c>
      <c r="BL51" s="1">
        <v>5.0540956271085662E-3</v>
      </c>
      <c r="BM51" s="1">
        <v>0</v>
      </c>
      <c r="BN51" s="1">
        <v>0</v>
      </c>
      <c r="BO51" s="1">
        <v>0</v>
      </c>
      <c r="BP51" s="1">
        <v>0</v>
      </c>
      <c r="BQ51" s="1">
        <v>0</v>
      </c>
      <c r="BR51" s="1">
        <v>0</v>
      </c>
      <c r="BS51" s="1">
        <v>0</v>
      </c>
      <c r="BT51" s="1">
        <v>0</v>
      </c>
      <c r="BU51" s="1">
        <v>0</v>
      </c>
      <c r="BV51" s="1">
        <v>0</v>
      </c>
      <c r="BW51" s="1">
        <v>0</v>
      </c>
      <c r="BX51" s="1">
        <v>1.2236157846436218E-5</v>
      </c>
      <c r="BY51" s="1">
        <v>0</v>
      </c>
      <c r="BZ51" s="1">
        <v>0</v>
      </c>
      <c r="CA51" s="1">
        <v>0</v>
      </c>
      <c r="CB51" s="1">
        <v>1.9140587616039814E-5</v>
      </c>
      <c r="CC51" s="1">
        <v>0</v>
      </c>
      <c r="CD51" s="1">
        <v>0</v>
      </c>
      <c r="CE51" s="1">
        <v>0</v>
      </c>
      <c r="CF51" s="1">
        <v>0</v>
      </c>
      <c r="CG51" s="1">
        <v>0</v>
      </c>
      <c r="CH51" s="1">
        <v>0</v>
      </c>
      <c r="CI51" s="1">
        <v>0</v>
      </c>
      <c r="CJ51" s="1">
        <v>0</v>
      </c>
      <c r="CK51" s="1">
        <v>0</v>
      </c>
      <c r="CL51" s="1">
        <v>0</v>
      </c>
      <c r="CM51" s="1">
        <v>0</v>
      </c>
      <c r="CN51" s="1">
        <v>0</v>
      </c>
      <c r="CO51" s="1">
        <v>0</v>
      </c>
      <c r="CP51" s="1">
        <v>0</v>
      </c>
      <c r="CQ51" s="1">
        <v>0</v>
      </c>
      <c r="CR51" s="1">
        <v>0</v>
      </c>
      <c r="CS51" s="1">
        <v>0</v>
      </c>
      <c r="CT51" s="1">
        <v>1.9375303054792306E-2</v>
      </c>
      <c r="CU51" s="1">
        <v>0</v>
      </c>
      <c r="CV51" s="1">
        <v>0</v>
      </c>
      <c r="CW51" s="1">
        <v>0</v>
      </c>
      <c r="CX51" s="1">
        <v>0</v>
      </c>
      <c r="CY51" s="1">
        <v>0</v>
      </c>
      <c r="CZ51" s="1">
        <v>0</v>
      </c>
      <c r="DA51" s="1">
        <v>0</v>
      </c>
      <c r="DB51" s="1">
        <v>8.2783741273213937E-5</v>
      </c>
      <c r="DC51" s="3">
        <v>1.9741359226756691E-3</v>
      </c>
    </row>
    <row r="52" spans="1:107" customFormat="1" ht="12.75" customHeight="1">
      <c r="A52" s="253">
        <v>332</v>
      </c>
      <c r="B52" s="291" t="s">
        <v>265</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c r="W52" s="1">
        <v>0</v>
      </c>
      <c r="X52" s="1">
        <v>0</v>
      </c>
      <c r="Y52" s="1">
        <v>0</v>
      </c>
      <c r="Z52" s="1">
        <v>0</v>
      </c>
      <c r="AA52" s="1">
        <v>0</v>
      </c>
      <c r="AB52" s="1">
        <v>0</v>
      </c>
      <c r="AC52" s="1">
        <v>0</v>
      </c>
      <c r="AD52" s="1">
        <v>0</v>
      </c>
      <c r="AE52" s="1">
        <v>0</v>
      </c>
      <c r="AF52" s="1">
        <v>0</v>
      </c>
      <c r="AG52" s="1">
        <v>0</v>
      </c>
      <c r="AH52" s="1">
        <v>0</v>
      </c>
      <c r="AI52" s="1">
        <v>0</v>
      </c>
      <c r="AJ52" s="1">
        <v>0</v>
      </c>
      <c r="AK52" s="1">
        <v>0</v>
      </c>
      <c r="AL52" s="1">
        <v>0</v>
      </c>
      <c r="AM52" s="1">
        <v>0</v>
      </c>
      <c r="AN52" s="1">
        <v>0</v>
      </c>
      <c r="AO52" s="1">
        <v>0</v>
      </c>
      <c r="AP52" s="1">
        <v>0</v>
      </c>
      <c r="AQ52" s="1">
        <v>0</v>
      </c>
      <c r="AR52" s="1">
        <v>0</v>
      </c>
      <c r="AS52" s="1">
        <v>0</v>
      </c>
      <c r="AT52" s="1">
        <v>0</v>
      </c>
      <c r="AU52" s="1">
        <v>0</v>
      </c>
      <c r="AV52" s="1">
        <v>0</v>
      </c>
      <c r="AW52" s="1">
        <v>0</v>
      </c>
      <c r="AX52" s="1">
        <v>0</v>
      </c>
      <c r="AY52" s="1">
        <v>7.7509529860228715E-2</v>
      </c>
      <c r="AZ52" s="1">
        <v>0</v>
      </c>
      <c r="BA52" s="1">
        <v>0</v>
      </c>
      <c r="BB52" s="1">
        <v>0</v>
      </c>
      <c r="BC52" s="1">
        <v>0</v>
      </c>
      <c r="BD52" s="1">
        <v>0</v>
      </c>
      <c r="BE52" s="1">
        <v>4.1845596608448696E-4</v>
      </c>
      <c r="BF52" s="1">
        <v>0</v>
      </c>
      <c r="BG52" s="1">
        <v>0</v>
      </c>
      <c r="BH52" s="1">
        <v>0</v>
      </c>
      <c r="BI52" s="1">
        <v>3.7336005995431193E-3</v>
      </c>
      <c r="BJ52" s="1">
        <v>0</v>
      </c>
      <c r="BK52" s="1">
        <v>0</v>
      </c>
      <c r="BL52" s="1">
        <v>0</v>
      </c>
      <c r="BM52" s="1">
        <v>0</v>
      </c>
      <c r="BN52" s="1">
        <v>0</v>
      </c>
      <c r="BO52" s="1">
        <v>0</v>
      </c>
      <c r="BP52" s="1">
        <v>0</v>
      </c>
      <c r="BQ52" s="1">
        <v>0</v>
      </c>
      <c r="BR52" s="1">
        <v>0</v>
      </c>
      <c r="BS52" s="1">
        <v>0</v>
      </c>
      <c r="BT52" s="1">
        <v>0</v>
      </c>
      <c r="BU52" s="1">
        <v>0</v>
      </c>
      <c r="BV52" s="1">
        <v>0</v>
      </c>
      <c r="BW52" s="1">
        <v>7.6240431825805855E-5</v>
      </c>
      <c r="BX52" s="1">
        <v>0</v>
      </c>
      <c r="BY52" s="1">
        <v>0</v>
      </c>
      <c r="BZ52" s="1">
        <v>0</v>
      </c>
      <c r="CA52" s="1">
        <v>0</v>
      </c>
      <c r="CB52" s="1">
        <v>0</v>
      </c>
      <c r="CC52" s="1">
        <v>3.6221385105766447E-5</v>
      </c>
      <c r="CD52" s="1">
        <v>0</v>
      </c>
      <c r="CE52" s="1">
        <v>0</v>
      </c>
      <c r="CF52" s="1">
        <v>0</v>
      </c>
      <c r="CG52" s="1">
        <v>0</v>
      </c>
      <c r="CH52" s="1">
        <v>0</v>
      </c>
      <c r="CI52" s="1">
        <v>3.0494445654541494E-4</v>
      </c>
      <c r="CJ52" s="1">
        <v>5.3123031846436105E-4</v>
      </c>
      <c r="CK52" s="1">
        <v>0</v>
      </c>
      <c r="CL52" s="1">
        <v>0</v>
      </c>
      <c r="CM52" s="1">
        <v>0</v>
      </c>
      <c r="CN52" s="1">
        <v>0</v>
      </c>
      <c r="CO52" s="1">
        <v>0</v>
      </c>
      <c r="CP52" s="1">
        <v>0</v>
      </c>
      <c r="CQ52" s="1">
        <v>0</v>
      </c>
      <c r="CR52" s="1">
        <v>9.5503686442296678E-5</v>
      </c>
      <c r="CS52" s="1">
        <v>0</v>
      </c>
      <c r="CT52" s="1">
        <v>7.4147405850977857E-3</v>
      </c>
      <c r="CU52" s="1">
        <v>2.2488966350884098E-5</v>
      </c>
      <c r="CV52" s="1">
        <v>0</v>
      </c>
      <c r="CW52" s="1">
        <v>0</v>
      </c>
      <c r="CX52" s="1">
        <v>0</v>
      </c>
      <c r="CY52" s="1">
        <v>2.8629117319109183E-4</v>
      </c>
      <c r="CZ52" s="1">
        <v>0</v>
      </c>
      <c r="DA52" s="1">
        <v>0</v>
      </c>
      <c r="DB52" s="1">
        <v>0</v>
      </c>
      <c r="DC52" s="3">
        <v>1.5307268567020987E-4</v>
      </c>
    </row>
    <row r="53" spans="1:107" customFormat="1" ht="12.75" customHeight="1">
      <c r="A53" s="254">
        <v>333</v>
      </c>
      <c r="B53" s="264" t="s">
        <v>266</v>
      </c>
      <c r="C53" s="26">
        <v>0</v>
      </c>
      <c r="D53" s="26">
        <v>0</v>
      </c>
      <c r="E53" s="26">
        <v>0</v>
      </c>
      <c r="F53" s="26">
        <v>0</v>
      </c>
      <c r="G53" s="26">
        <v>0</v>
      </c>
      <c r="H53" s="26">
        <v>0</v>
      </c>
      <c r="I53" s="26">
        <v>0</v>
      </c>
      <c r="J53" s="26">
        <v>0</v>
      </c>
      <c r="K53" s="26">
        <v>0</v>
      </c>
      <c r="L53" s="26">
        <v>0</v>
      </c>
      <c r="M53" s="26">
        <v>0</v>
      </c>
      <c r="N53" s="26">
        <v>0</v>
      </c>
      <c r="O53" s="26">
        <v>0</v>
      </c>
      <c r="P53" s="26">
        <v>0</v>
      </c>
      <c r="Q53" s="26">
        <v>0</v>
      </c>
      <c r="R53" s="26">
        <v>0</v>
      </c>
      <c r="S53" s="26">
        <v>0</v>
      </c>
      <c r="T53" s="26">
        <v>0</v>
      </c>
      <c r="U53" s="26">
        <v>0</v>
      </c>
      <c r="V53" s="26">
        <v>0</v>
      </c>
      <c r="W53" s="26">
        <v>0</v>
      </c>
      <c r="X53" s="26">
        <v>0</v>
      </c>
      <c r="Y53" s="26">
        <v>0</v>
      </c>
      <c r="Z53" s="26">
        <v>0</v>
      </c>
      <c r="AA53" s="26">
        <v>0</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6.4227869310248538E-4</v>
      </c>
      <c r="AT53" s="26">
        <v>2.0251311455410518E-3</v>
      </c>
      <c r="AU53" s="26">
        <v>5.461806816208622E-3</v>
      </c>
      <c r="AV53" s="26">
        <v>0</v>
      </c>
      <c r="AW53" s="26">
        <v>0</v>
      </c>
      <c r="AX53" s="26">
        <v>5.2407279428703067E-3</v>
      </c>
      <c r="AY53" s="26">
        <v>0</v>
      </c>
      <c r="AZ53" s="26">
        <v>1.8724696356275303E-2</v>
      </c>
      <c r="BA53" s="26">
        <v>0</v>
      </c>
      <c r="BB53" s="26">
        <v>1.6975414734236925E-3</v>
      </c>
      <c r="BC53" s="26">
        <v>1.0826025765941322E-4</v>
      </c>
      <c r="BD53" s="26">
        <v>6.3875723392567418E-6</v>
      </c>
      <c r="BE53" s="26">
        <v>5.8103639880911547E-3</v>
      </c>
      <c r="BF53" s="26">
        <v>0</v>
      </c>
      <c r="BG53" s="26">
        <v>0</v>
      </c>
      <c r="BH53" s="26">
        <v>0</v>
      </c>
      <c r="BI53" s="26">
        <v>1.3543895766178184E-4</v>
      </c>
      <c r="BJ53" s="26">
        <v>3.4450683846074342E-5</v>
      </c>
      <c r="BK53" s="26">
        <v>2.5252305361325657E-4</v>
      </c>
      <c r="BL53" s="26">
        <v>7.2386024326874607E-4</v>
      </c>
      <c r="BM53" s="26">
        <v>0</v>
      </c>
      <c r="BN53" s="26">
        <v>0</v>
      </c>
      <c r="BO53" s="26">
        <v>0</v>
      </c>
      <c r="BP53" s="26">
        <v>0</v>
      </c>
      <c r="BQ53" s="26">
        <v>0</v>
      </c>
      <c r="BR53" s="26">
        <v>0</v>
      </c>
      <c r="BS53" s="26">
        <v>0</v>
      </c>
      <c r="BT53" s="26">
        <v>0</v>
      </c>
      <c r="BU53" s="26">
        <v>0</v>
      </c>
      <c r="BV53" s="26">
        <v>0</v>
      </c>
      <c r="BW53" s="26">
        <v>0</v>
      </c>
      <c r="BX53" s="26">
        <v>0</v>
      </c>
      <c r="BY53" s="26">
        <v>0</v>
      </c>
      <c r="BZ53" s="26">
        <v>0</v>
      </c>
      <c r="CA53" s="26">
        <v>0</v>
      </c>
      <c r="CB53" s="26">
        <v>0</v>
      </c>
      <c r="CC53" s="26">
        <v>0</v>
      </c>
      <c r="CD53" s="26">
        <v>0</v>
      </c>
      <c r="CE53" s="26">
        <v>0</v>
      </c>
      <c r="CF53" s="26">
        <v>0</v>
      </c>
      <c r="CG53" s="26">
        <v>0</v>
      </c>
      <c r="CH53" s="26">
        <v>0</v>
      </c>
      <c r="CI53" s="26">
        <v>0</v>
      </c>
      <c r="CJ53" s="26">
        <v>9.1733070456474709E-4</v>
      </c>
      <c r="CK53" s="26">
        <v>0</v>
      </c>
      <c r="CL53" s="26">
        <v>0</v>
      </c>
      <c r="CM53" s="26">
        <v>6.7035429240041688E-5</v>
      </c>
      <c r="CN53" s="26">
        <v>0</v>
      </c>
      <c r="CO53" s="26">
        <v>0</v>
      </c>
      <c r="CP53" s="26">
        <v>0</v>
      </c>
      <c r="CQ53" s="26">
        <v>0</v>
      </c>
      <c r="CR53" s="26">
        <v>0</v>
      </c>
      <c r="CS53" s="26">
        <v>0</v>
      </c>
      <c r="CT53" s="26">
        <v>2.8285113948601907E-3</v>
      </c>
      <c r="CU53" s="26">
        <v>5.0600174289489216E-5</v>
      </c>
      <c r="CV53" s="26">
        <v>0</v>
      </c>
      <c r="CW53" s="26">
        <v>0</v>
      </c>
      <c r="CX53" s="26">
        <v>0</v>
      </c>
      <c r="CY53" s="26">
        <v>0</v>
      </c>
      <c r="CZ53" s="26">
        <v>0</v>
      </c>
      <c r="DA53" s="26">
        <v>0</v>
      </c>
      <c r="DB53" s="26">
        <v>0</v>
      </c>
      <c r="DC53" s="6">
        <v>2.6790086607711438E-4</v>
      </c>
    </row>
    <row r="54" spans="1:107" customFormat="1" ht="12.75" customHeight="1">
      <c r="A54" s="253">
        <v>339</v>
      </c>
      <c r="B54" s="291" t="s">
        <v>267</v>
      </c>
      <c r="C54" s="1">
        <v>1.1965157461472194E-5</v>
      </c>
      <c r="D54" s="1">
        <v>6.3880075804356625E-5</v>
      </c>
      <c r="E54" s="1">
        <v>0</v>
      </c>
      <c r="F54" s="1">
        <v>0</v>
      </c>
      <c r="G54" s="1">
        <v>4.5907026191166521E-4</v>
      </c>
      <c r="H54" s="1">
        <v>0</v>
      </c>
      <c r="I54" s="1">
        <v>6.6580112520390154E-4</v>
      </c>
      <c r="J54" s="1">
        <v>0</v>
      </c>
      <c r="K54" s="1">
        <v>0</v>
      </c>
      <c r="L54" s="1">
        <v>0</v>
      </c>
      <c r="M54" s="1">
        <v>0</v>
      </c>
      <c r="N54" s="1">
        <v>0</v>
      </c>
      <c r="O54" s="1">
        <v>0</v>
      </c>
      <c r="P54" s="1">
        <v>0</v>
      </c>
      <c r="Q54" s="1">
        <v>7.9510217062892582E-4</v>
      </c>
      <c r="R54" s="1">
        <v>0</v>
      </c>
      <c r="S54" s="1">
        <v>0</v>
      </c>
      <c r="T54" s="1">
        <v>0</v>
      </c>
      <c r="U54" s="1">
        <v>0</v>
      </c>
      <c r="V54" s="1">
        <v>0</v>
      </c>
      <c r="W54" s="1">
        <v>0</v>
      </c>
      <c r="X54" s="1">
        <v>0</v>
      </c>
      <c r="Y54" s="1">
        <v>0</v>
      </c>
      <c r="Z54" s="1">
        <v>0</v>
      </c>
      <c r="AA54" s="1">
        <v>0</v>
      </c>
      <c r="AB54" s="1">
        <v>0</v>
      </c>
      <c r="AC54" s="1">
        <v>0</v>
      </c>
      <c r="AD54" s="1">
        <v>0</v>
      </c>
      <c r="AE54" s="1">
        <v>1.5291455134870635E-5</v>
      </c>
      <c r="AF54" s="1">
        <v>0</v>
      </c>
      <c r="AG54" s="1">
        <v>0</v>
      </c>
      <c r="AH54" s="1">
        <v>0</v>
      </c>
      <c r="AI54" s="1">
        <v>0</v>
      </c>
      <c r="AJ54" s="1">
        <v>0</v>
      </c>
      <c r="AK54" s="1">
        <v>1.8987041344282527E-4</v>
      </c>
      <c r="AL54" s="1">
        <v>0</v>
      </c>
      <c r="AM54" s="1">
        <v>0</v>
      </c>
      <c r="AN54" s="1">
        <v>0</v>
      </c>
      <c r="AO54" s="1">
        <v>0</v>
      </c>
      <c r="AP54" s="1">
        <v>0</v>
      </c>
      <c r="AQ54" s="1">
        <v>0</v>
      </c>
      <c r="AR54" s="1">
        <v>1.7890367825962501E-4</v>
      </c>
      <c r="AS54" s="1">
        <v>1.466070929907847E-3</v>
      </c>
      <c r="AT54" s="1">
        <v>1.1467610101256558E-3</v>
      </c>
      <c r="AU54" s="1">
        <v>2.2336579898656647E-3</v>
      </c>
      <c r="AV54" s="1">
        <v>2.1262672481224532E-2</v>
      </c>
      <c r="AW54" s="1">
        <v>9.3171230541983872E-3</v>
      </c>
      <c r="AX54" s="1">
        <v>8.9841050449205248E-3</v>
      </c>
      <c r="AY54" s="1">
        <v>1.0800508259212199E-2</v>
      </c>
      <c r="AZ54" s="1">
        <v>5.2294197031039135E-3</v>
      </c>
      <c r="BA54" s="1">
        <v>0.10931740180500826</v>
      </c>
      <c r="BB54" s="1">
        <v>1.0534276059376934E-2</v>
      </c>
      <c r="BC54" s="1">
        <v>1.7862942513803184E-3</v>
      </c>
      <c r="BD54" s="1">
        <v>9.0916446295420967E-3</v>
      </c>
      <c r="BE54" s="1">
        <v>1.2553678982534608E-3</v>
      </c>
      <c r="BF54" s="1">
        <v>1.8518518518518517E-2</v>
      </c>
      <c r="BG54" s="1">
        <v>1.4413837283792441E-3</v>
      </c>
      <c r="BH54" s="1">
        <v>0</v>
      </c>
      <c r="BI54" s="1">
        <v>4.7087610947079486E-3</v>
      </c>
      <c r="BJ54" s="1">
        <v>3.7034485134529922E-3</v>
      </c>
      <c r="BK54" s="1">
        <v>1.2016614275389451E-3</v>
      </c>
      <c r="BL54" s="1">
        <v>2.0293938963070204E-3</v>
      </c>
      <c r="BM54" s="1">
        <v>2.9844955456403982E-6</v>
      </c>
      <c r="BN54" s="1">
        <v>0</v>
      </c>
      <c r="BO54" s="1">
        <v>2.166788548522521E-4</v>
      </c>
      <c r="BP54" s="1">
        <v>0</v>
      </c>
      <c r="BQ54" s="1">
        <v>2.1302722072217959E-4</v>
      </c>
      <c r="BR54" s="1">
        <v>4.2479259501548367E-6</v>
      </c>
      <c r="BS54" s="1">
        <v>5.8352419437190912E-5</v>
      </c>
      <c r="BT54" s="1">
        <v>1.6575089298293596E-5</v>
      </c>
      <c r="BU54" s="1">
        <v>0</v>
      </c>
      <c r="BV54" s="1">
        <v>4.3387712599791739E-4</v>
      </c>
      <c r="BW54" s="1">
        <v>3.8120215912902928E-5</v>
      </c>
      <c r="BX54" s="1">
        <v>1.7130620985010707E-4</v>
      </c>
      <c r="BY54" s="1">
        <v>2.0777516539996718E-4</v>
      </c>
      <c r="BZ54" s="1">
        <v>0</v>
      </c>
      <c r="CA54" s="1">
        <v>0</v>
      </c>
      <c r="CB54" s="1">
        <v>1.9140587616039814E-5</v>
      </c>
      <c r="CC54" s="1">
        <v>7.6064908722109532E-4</v>
      </c>
      <c r="CD54" s="1">
        <v>0</v>
      </c>
      <c r="CE54" s="1">
        <v>0</v>
      </c>
      <c r="CF54" s="1">
        <v>5.5646090862116935E-4</v>
      </c>
      <c r="CG54" s="1">
        <v>2.3593808984522461E-5</v>
      </c>
      <c r="CH54" s="1">
        <v>0</v>
      </c>
      <c r="CI54" s="1">
        <v>3.0494445654541494E-4</v>
      </c>
      <c r="CJ54" s="1">
        <v>3.9431528793230919E-4</v>
      </c>
      <c r="CK54" s="1">
        <v>5.8627053495121978E-4</v>
      </c>
      <c r="CL54" s="1">
        <v>6.8760027504011006E-4</v>
      </c>
      <c r="CM54" s="1">
        <v>3.0470649654564402E-5</v>
      </c>
      <c r="CN54" s="1">
        <v>1.840264998159735E-4</v>
      </c>
      <c r="CO54" s="1">
        <v>0</v>
      </c>
      <c r="CP54" s="1">
        <v>8.9470246669470069E-6</v>
      </c>
      <c r="CQ54" s="1">
        <v>0</v>
      </c>
      <c r="CR54" s="1">
        <v>3.8201474576918666E-5</v>
      </c>
      <c r="CS54" s="1">
        <v>0</v>
      </c>
      <c r="CT54" s="1">
        <v>6.4045579440762893E-3</v>
      </c>
      <c r="CU54" s="1">
        <v>7.8711382228094335E-5</v>
      </c>
      <c r="CV54" s="1">
        <v>1.0007505629221917E-4</v>
      </c>
      <c r="CW54" s="1">
        <v>3.9742205559934559E-5</v>
      </c>
      <c r="CX54" s="1">
        <v>2.4576666912433335E-5</v>
      </c>
      <c r="CY54" s="1">
        <v>4.5203869451225027E-4</v>
      </c>
      <c r="CZ54" s="1">
        <v>9.002520705797624E-5</v>
      </c>
      <c r="DA54" s="1">
        <v>0</v>
      </c>
      <c r="DB54" s="1">
        <v>1.0761886365517812E-3</v>
      </c>
      <c r="DC54" s="3">
        <v>1.4134373962534964E-3</v>
      </c>
    </row>
    <row r="55" spans="1:107" customFormat="1" ht="12.75" customHeight="1">
      <c r="A55" s="253">
        <v>341</v>
      </c>
      <c r="B55" s="291" t="s">
        <v>268</v>
      </c>
      <c r="C55" s="1">
        <v>0</v>
      </c>
      <c r="D55" s="1">
        <v>0</v>
      </c>
      <c r="E55" s="1">
        <v>0</v>
      </c>
      <c r="F55" s="1">
        <v>1.752541184717841E-4</v>
      </c>
      <c r="G55" s="1">
        <v>2.4161592732192905E-5</v>
      </c>
      <c r="H55" s="1">
        <v>0</v>
      </c>
      <c r="I55" s="1">
        <v>0</v>
      </c>
      <c r="J55" s="1">
        <v>6.0236609401729995E-6</v>
      </c>
      <c r="K55" s="1">
        <v>9.5727923835382787E-5</v>
      </c>
      <c r="L55" s="1">
        <v>0</v>
      </c>
      <c r="M55" s="1">
        <v>0</v>
      </c>
      <c r="N55" s="1">
        <v>0</v>
      </c>
      <c r="O55" s="1">
        <v>0</v>
      </c>
      <c r="P55" s="1">
        <v>0</v>
      </c>
      <c r="Q55" s="1">
        <v>0</v>
      </c>
      <c r="R55" s="1">
        <v>0</v>
      </c>
      <c r="S55" s="1">
        <v>0</v>
      </c>
      <c r="T55" s="1">
        <v>0</v>
      </c>
      <c r="U55" s="1">
        <v>0</v>
      </c>
      <c r="V55" s="1">
        <v>0</v>
      </c>
      <c r="W55" s="1">
        <v>0</v>
      </c>
      <c r="X55" s="1">
        <v>0</v>
      </c>
      <c r="Y55" s="1">
        <v>0</v>
      </c>
      <c r="Z55" s="1">
        <v>0</v>
      </c>
      <c r="AA55" s="1">
        <v>1.0670081092616304E-4</v>
      </c>
      <c r="AB55" s="1">
        <v>6.7714893213613407E-5</v>
      </c>
      <c r="AC55" s="1">
        <v>2.115180012394955E-6</v>
      </c>
      <c r="AD55" s="1">
        <v>0</v>
      </c>
      <c r="AE55" s="1">
        <v>0</v>
      </c>
      <c r="AF55" s="1">
        <v>0</v>
      </c>
      <c r="AG55" s="1">
        <v>0</v>
      </c>
      <c r="AH55" s="1">
        <v>0</v>
      </c>
      <c r="AI55" s="1">
        <v>1.737951650185092E-5</v>
      </c>
      <c r="AJ55" s="1">
        <v>0</v>
      </c>
      <c r="AK55" s="1">
        <v>0</v>
      </c>
      <c r="AL55" s="1">
        <v>0</v>
      </c>
      <c r="AM55" s="1">
        <v>0</v>
      </c>
      <c r="AN55" s="1">
        <v>0</v>
      </c>
      <c r="AO55" s="1">
        <v>0</v>
      </c>
      <c r="AP55" s="1">
        <v>0</v>
      </c>
      <c r="AQ55" s="1">
        <v>1.27237255068284E-4</v>
      </c>
      <c r="AR55" s="1">
        <v>0</v>
      </c>
      <c r="AS55" s="1">
        <v>2.3038257469980452E-3</v>
      </c>
      <c r="AT55" s="1">
        <v>9.7596681712821764E-5</v>
      </c>
      <c r="AU55" s="1">
        <v>5.5249490915405135E-5</v>
      </c>
      <c r="AV55" s="1">
        <v>1.3292365580953064E-4</v>
      </c>
      <c r="AW55" s="1">
        <v>0</v>
      </c>
      <c r="AX55" s="1">
        <v>0</v>
      </c>
      <c r="AY55" s="1">
        <v>0</v>
      </c>
      <c r="AZ55" s="1">
        <v>1.6869095816464237E-4</v>
      </c>
      <c r="BA55" s="1">
        <v>0</v>
      </c>
      <c r="BB55" s="1">
        <v>2.9921151578290506E-2</v>
      </c>
      <c r="BC55" s="1">
        <v>5.4130128829706612E-5</v>
      </c>
      <c r="BD55" s="1">
        <v>8.8595628345491013E-3</v>
      </c>
      <c r="BE55" s="1">
        <v>1.00086435166765E-2</v>
      </c>
      <c r="BF55" s="1">
        <v>0</v>
      </c>
      <c r="BG55" s="1">
        <v>0</v>
      </c>
      <c r="BH55" s="1">
        <v>6.5593125840411923E-5</v>
      </c>
      <c r="BI55" s="1">
        <v>1.3995358958384123E-3</v>
      </c>
      <c r="BJ55" s="1">
        <v>5.167602576911152E-4</v>
      </c>
      <c r="BK55" s="1">
        <v>1.9766459713865259E-3</v>
      </c>
      <c r="BL55" s="1">
        <v>2.6498455333945166E-3</v>
      </c>
      <c r="BM55" s="1">
        <v>1.4922477728201991E-5</v>
      </c>
      <c r="BN55" s="1">
        <v>0</v>
      </c>
      <c r="BO55" s="1">
        <v>0</v>
      </c>
      <c r="BP55" s="1">
        <v>2.25407988459111E-5</v>
      </c>
      <c r="BQ55" s="1">
        <v>3.0655136640508771E-4</v>
      </c>
      <c r="BR55" s="1">
        <v>1.3593363040495477E-4</v>
      </c>
      <c r="BS55" s="1">
        <v>2.6258588746735912E-4</v>
      </c>
      <c r="BT55" s="1">
        <v>9.9450535789761562E-5</v>
      </c>
      <c r="BU55" s="1">
        <v>0</v>
      </c>
      <c r="BV55" s="1">
        <v>0</v>
      </c>
      <c r="BW55" s="1">
        <v>2.2872129547741758E-4</v>
      </c>
      <c r="BX55" s="1">
        <v>0</v>
      </c>
      <c r="BY55" s="1">
        <v>8.2016512657881785E-5</v>
      </c>
      <c r="BZ55" s="1">
        <v>6.5380843412880024E-5</v>
      </c>
      <c r="CA55" s="1">
        <v>3.8387715930902113E-4</v>
      </c>
      <c r="CB55" s="1">
        <v>1.9140587616039814E-5</v>
      </c>
      <c r="CC55" s="1">
        <v>7.2442770211532894E-5</v>
      </c>
      <c r="CD55" s="1">
        <v>0</v>
      </c>
      <c r="CE55" s="1">
        <v>7.1005076862995703E-6</v>
      </c>
      <c r="CF55" s="1">
        <v>1.5898883103461983E-4</v>
      </c>
      <c r="CG55" s="1">
        <v>3.7750094375235937E-4</v>
      </c>
      <c r="CH55" s="1">
        <v>0</v>
      </c>
      <c r="CI55" s="1">
        <v>3.0494445654541494E-4</v>
      </c>
      <c r="CJ55" s="1">
        <v>1.6813165749335961E-3</v>
      </c>
      <c r="CK55" s="1">
        <v>2.4771994434558584E-5</v>
      </c>
      <c r="CL55" s="1">
        <v>1.4585460379638697E-4</v>
      </c>
      <c r="CM55" s="1">
        <v>2.6407896367289147E-5</v>
      </c>
      <c r="CN55" s="1">
        <v>0</v>
      </c>
      <c r="CO55" s="1">
        <v>6.7633068061410831E-5</v>
      </c>
      <c r="CP55" s="1">
        <v>0</v>
      </c>
      <c r="CQ55" s="1">
        <v>8.6945181063339562E-5</v>
      </c>
      <c r="CR55" s="1">
        <v>1.3370516101921534E-4</v>
      </c>
      <c r="CS55" s="1">
        <v>3.0816640986132513E-4</v>
      </c>
      <c r="CT55" s="1">
        <v>1.3334410861483756E-3</v>
      </c>
      <c r="CU55" s="1">
        <v>5.3411295083349733E-4</v>
      </c>
      <c r="CV55" s="1">
        <v>1.2509382036527396E-5</v>
      </c>
      <c r="CW55" s="1">
        <v>1.7221622409304975E-4</v>
      </c>
      <c r="CX55" s="1">
        <v>0</v>
      </c>
      <c r="CY55" s="1">
        <v>3.7669891209354188E-4</v>
      </c>
      <c r="CZ55" s="1">
        <v>3.0008402352658743E-5</v>
      </c>
      <c r="DA55" s="1">
        <v>0</v>
      </c>
      <c r="DB55" s="1">
        <v>0</v>
      </c>
      <c r="DC55" s="3">
        <v>1.2770256831732413E-3</v>
      </c>
    </row>
    <row r="56" spans="1:107" customFormat="1" ht="12.75" customHeight="1">
      <c r="A56" s="253">
        <v>342</v>
      </c>
      <c r="B56" s="291" t="s">
        <v>269</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c r="W56" s="1">
        <v>0</v>
      </c>
      <c r="X56" s="1">
        <v>0</v>
      </c>
      <c r="Y56" s="1">
        <v>0</v>
      </c>
      <c r="Z56" s="1">
        <v>0</v>
      </c>
      <c r="AA56" s="1">
        <v>0</v>
      </c>
      <c r="AB56" s="1">
        <v>0</v>
      </c>
      <c r="AC56" s="1">
        <v>0</v>
      </c>
      <c r="AD56" s="1">
        <v>0</v>
      </c>
      <c r="AE56" s="1">
        <v>0</v>
      </c>
      <c r="AF56" s="1">
        <v>0</v>
      </c>
      <c r="AG56" s="1">
        <v>0</v>
      </c>
      <c r="AH56" s="1">
        <v>0</v>
      </c>
      <c r="AI56" s="1">
        <v>0</v>
      </c>
      <c r="AJ56" s="1">
        <v>0</v>
      </c>
      <c r="AK56" s="1">
        <v>0</v>
      </c>
      <c r="AL56" s="1">
        <v>0</v>
      </c>
      <c r="AM56" s="1">
        <v>0</v>
      </c>
      <c r="AN56" s="1">
        <v>0</v>
      </c>
      <c r="AO56" s="1">
        <v>0</v>
      </c>
      <c r="AP56" s="1">
        <v>0</v>
      </c>
      <c r="AQ56" s="1">
        <v>0</v>
      </c>
      <c r="AR56" s="1">
        <v>0</v>
      </c>
      <c r="AS56" s="1">
        <v>0</v>
      </c>
      <c r="AT56" s="1">
        <v>4.8798340856410882E-5</v>
      </c>
      <c r="AU56" s="1">
        <v>0</v>
      </c>
      <c r="AV56" s="1">
        <v>0</v>
      </c>
      <c r="AW56" s="1">
        <v>0</v>
      </c>
      <c r="AX56" s="1">
        <v>0</v>
      </c>
      <c r="AY56" s="1">
        <v>0</v>
      </c>
      <c r="AZ56" s="1">
        <v>0</v>
      </c>
      <c r="BA56" s="1">
        <v>0</v>
      </c>
      <c r="BB56" s="1">
        <v>0</v>
      </c>
      <c r="BC56" s="1">
        <v>5.6187073725235466E-2</v>
      </c>
      <c r="BD56" s="1">
        <v>0</v>
      </c>
      <c r="BE56" s="1">
        <v>0</v>
      </c>
      <c r="BF56" s="1">
        <v>0</v>
      </c>
      <c r="BG56" s="1">
        <v>0</v>
      </c>
      <c r="BH56" s="1">
        <v>0</v>
      </c>
      <c r="BI56" s="1">
        <v>0</v>
      </c>
      <c r="BJ56" s="1">
        <v>0</v>
      </c>
      <c r="BK56" s="1">
        <v>0</v>
      </c>
      <c r="BL56" s="1">
        <v>0</v>
      </c>
      <c r="BM56" s="1">
        <v>0</v>
      </c>
      <c r="BN56" s="1">
        <v>0</v>
      </c>
      <c r="BO56" s="1">
        <v>0</v>
      </c>
      <c r="BP56" s="1">
        <v>0</v>
      </c>
      <c r="BQ56" s="1">
        <v>0</v>
      </c>
      <c r="BR56" s="1">
        <v>0</v>
      </c>
      <c r="BS56" s="1">
        <v>0</v>
      </c>
      <c r="BT56" s="1">
        <v>0</v>
      </c>
      <c r="BU56" s="1">
        <v>0</v>
      </c>
      <c r="BV56" s="1">
        <v>0</v>
      </c>
      <c r="BW56" s="1">
        <v>0</v>
      </c>
      <c r="BX56" s="1">
        <v>0</v>
      </c>
      <c r="BY56" s="1">
        <v>0</v>
      </c>
      <c r="BZ56" s="1">
        <v>0</v>
      </c>
      <c r="CA56" s="1">
        <v>0</v>
      </c>
      <c r="CB56" s="1">
        <v>0</v>
      </c>
      <c r="CC56" s="1">
        <v>0</v>
      </c>
      <c r="CD56" s="1">
        <v>0</v>
      </c>
      <c r="CE56" s="1">
        <v>5.6804061490396563E-5</v>
      </c>
      <c r="CF56" s="1">
        <v>1.1924162327596486E-4</v>
      </c>
      <c r="CG56" s="1">
        <v>0</v>
      </c>
      <c r="CH56" s="1">
        <v>0</v>
      </c>
      <c r="CI56" s="1">
        <v>0</v>
      </c>
      <c r="CJ56" s="1">
        <v>0</v>
      </c>
      <c r="CK56" s="1">
        <v>0</v>
      </c>
      <c r="CL56" s="1">
        <v>0</v>
      </c>
      <c r="CM56" s="1">
        <v>0</v>
      </c>
      <c r="CN56" s="1">
        <v>0</v>
      </c>
      <c r="CO56" s="1">
        <v>0</v>
      </c>
      <c r="CP56" s="1">
        <v>0</v>
      </c>
      <c r="CQ56" s="1">
        <v>0</v>
      </c>
      <c r="CR56" s="1">
        <v>3.1707223898842494E-3</v>
      </c>
      <c r="CS56" s="1">
        <v>0</v>
      </c>
      <c r="CT56" s="1">
        <v>1.8587360594795538E-3</v>
      </c>
      <c r="CU56" s="1">
        <v>0</v>
      </c>
      <c r="CV56" s="1">
        <v>0</v>
      </c>
      <c r="CW56" s="1">
        <v>0</v>
      </c>
      <c r="CX56" s="1">
        <v>0</v>
      </c>
      <c r="CY56" s="1">
        <v>0</v>
      </c>
      <c r="CZ56" s="1">
        <v>0</v>
      </c>
      <c r="DA56" s="1">
        <v>0</v>
      </c>
      <c r="DB56" s="1">
        <v>0</v>
      </c>
      <c r="DC56" s="3">
        <v>1.2391598363778895E-4</v>
      </c>
    </row>
    <row r="57" spans="1:107" customFormat="1" ht="12.75" customHeight="1">
      <c r="A57" s="253">
        <v>351</v>
      </c>
      <c r="B57" s="291" t="s">
        <v>333</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c r="W57" s="1">
        <v>0</v>
      </c>
      <c r="X57" s="1">
        <v>0</v>
      </c>
      <c r="Y57" s="1">
        <v>0</v>
      </c>
      <c r="Z57" s="1">
        <v>0</v>
      </c>
      <c r="AA57" s="1">
        <v>0</v>
      </c>
      <c r="AB57" s="1">
        <v>0</v>
      </c>
      <c r="AC57" s="1">
        <v>0</v>
      </c>
      <c r="AD57" s="1">
        <v>0</v>
      </c>
      <c r="AE57" s="1">
        <v>0</v>
      </c>
      <c r="AF57" s="1">
        <v>0</v>
      </c>
      <c r="AG57" s="1">
        <v>0</v>
      </c>
      <c r="AH57" s="1">
        <v>0</v>
      </c>
      <c r="AI57" s="1">
        <v>0</v>
      </c>
      <c r="AJ57" s="1">
        <v>0</v>
      </c>
      <c r="AK57" s="1">
        <v>0</v>
      </c>
      <c r="AL57" s="1">
        <v>0</v>
      </c>
      <c r="AM57" s="1">
        <v>0</v>
      </c>
      <c r="AN57" s="1">
        <v>0</v>
      </c>
      <c r="AO57" s="1">
        <v>0</v>
      </c>
      <c r="AP57" s="1">
        <v>0</v>
      </c>
      <c r="AQ57" s="1">
        <v>0</v>
      </c>
      <c r="AR57" s="1">
        <v>0</v>
      </c>
      <c r="AS57" s="1">
        <v>0</v>
      </c>
      <c r="AT57" s="1">
        <v>4.8798340856410882E-5</v>
      </c>
      <c r="AU57" s="1">
        <v>0</v>
      </c>
      <c r="AV57" s="1">
        <v>0</v>
      </c>
      <c r="AW57" s="1">
        <v>0</v>
      </c>
      <c r="AX57" s="1">
        <v>0</v>
      </c>
      <c r="AY57" s="1">
        <v>0</v>
      </c>
      <c r="AZ57" s="1">
        <v>0</v>
      </c>
      <c r="BA57" s="1">
        <v>0</v>
      </c>
      <c r="BB57" s="1">
        <v>0</v>
      </c>
      <c r="BC57" s="1">
        <v>0</v>
      </c>
      <c r="BD57" s="1">
        <v>0.51659278374660922</v>
      </c>
      <c r="BE57" s="1">
        <v>0</v>
      </c>
      <c r="BF57" s="1">
        <v>0.13580246913580246</v>
      </c>
      <c r="BG57" s="1">
        <v>0</v>
      </c>
      <c r="BH57" s="1">
        <v>0</v>
      </c>
      <c r="BI57" s="1">
        <v>0</v>
      </c>
      <c r="BJ57" s="1">
        <v>0</v>
      </c>
      <c r="BK57" s="1">
        <v>0</v>
      </c>
      <c r="BL57" s="1">
        <v>0</v>
      </c>
      <c r="BM57" s="1">
        <v>0</v>
      </c>
      <c r="BN57" s="1">
        <v>0</v>
      </c>
      <c r="BO57" s="1">
        <v>0</v>
      </c>
      <c r="BP57" s="1">
        <v>0</v>
      </c>
      <c r="BQ57" s="1">
        <v>0</v>
      </c>
      <c r="BR57" s="1">
        <v>0</v>
      </c>
      <c r="BS57" s="1">
        <v>0</v>
      </c>
      <c r="BT57" s="1">
        <v>0</v>
      </c>
      <c r="BU57" s="1">
        <v>0</v>
      </c>
      <c r="BV57" s="1">
        <v>0</v>
      </c>
      <c r="BW57" s="1">
        <v>0</v>
      </c>
      <c r="BX57" s="1">
        <v>1.3459773631079841E-4</v>
      </c>
      <c r="BY57" s="1">
        <v>0</v>
      </c>
      <c r="BZ57" s="1">
        <v>0</v>
      </c>
      <c r="CA57" s="1">
        <v>0</v>
      </c>
      <c r="CB57" s="1">
        <v>0</v>
      </c>
      <c r="CC57" s="1">
        <v>0</v>
      </c>
      <c r="CD57" s="1">
        <v>0</v>
      </c>
      <c r="CE57" s="1">
        <v>0</v>
      </c>
      <c r="CF57" s="1">
        <v>0</v>
      </c>
      <c r="CG57" s="1">
        <v>0</v>
      </c>
      <c r="CH57" s="1">
        <v>0</v>
      </c>
      <c r="CI57" s="1">
        <v>0</v>
      </c>
      <c r="CJ57" s="1">
        <v>3.5050247816205264E-4</v>
      </c>
      <c r="CK57" s="1">
        <v>0</v>
      </c>
      <c r="CL57" s="1">
        <v>0</v>
      </c>
      <c r="CM57" s="1">
        <v>0</v>
      </c>
      <c r="CN57" s="1">
        <v>0</v>
      </c>
      <c r="CO57" s="1">
        <v>0</v>
      </c>
      <c r="CP57" s="1">
        <v>0</v>
      </c>
      <c r="CQ57" s="1">
        <v>0</v>
      </c>
      <c r="CR57" s="1">
        <v>0</v>
      </c>
      <c r="CS57" s="1">
        <v>0</v>
      </c>
      <c r="CT57" s="1">
        <v>0.14425408113786972</v>
      </c>
      <c r="CU57" s="1">
        <v>0</v>
      </c>
      <c r="CV57" s="1">
        <v>0</v>
      </c>
      <c r="CW57" s="1">
        <v>0</v>
      </c>
      <c r="CX57" s="1">
        <v>0</v>
      </c>
      <c r="CY57" s="1">
        <v>0</v>
      </c>
      <c r="CZ57" s="1">
        <v>0</v>
      </c>
      <c r="DA57" s="1">
        <v>0</v>
      </c>
      <c r="DB57" s="1">
        <v>0</v>
      </c>
      <c r="DC57" s="3">
        <v>2.3659243730054756E-2</v>
      </c>
    </row>
    <row r="58" spans="1:107" customFormat="1" ht="12.75" customHeight="1">
      <c r="A58" s="254">
        <v>354</v>
      </c>
      <c r="B58" s="264" t="s">
        <v>271</v>
      </c>
      <c r="C58" s="26">
        <v>0</v>
      </c>
      <c r="D58" s="26">
        <v>0</v>
      </c>
      <c r="E58" s="26">
        <v>0</v>
      </c>
      <c r="F58" s="26">
        <v>0</v>
      </c>
      <c r="G58" s="26">
        <v>3.5710834058181117E-2</v>
      </c>
      <c r="H58" s="26">
        <v>0</v>
      </c>
      <c r="I58" s="26">
        <v>0</v>
      </c>
      <c r="J58" s="26">
        <v>0</v>
      </c>
      <c r="K58" s="26">
        <v>0</v>
      </c>
      <c r="L58" s="26">
        <v>0</v>
      </c>
      <c r="M58" s="26">
        <v>0</v>
      </c>
      <c r="N58" s="26">
        <v>0</v>
      </c>
      <c r="O58" s="26">
        <v>0</v>
      </c>
      <c r="P58" s="26">
        <v>0</v>
      </c>
      <c r="Q58" s="26">
        <v>0</v>
      </c>
      <c r="R58" s="26">
        <v>0</v>
      </c>
      <c r="S58" s="26">
        <v>0</v>
      </c>
      <c r="T58" s="26">
        <v>0</v>
      </c>
      <c r="U58" s="26">
        <v>0</v>
      </c>
      <c r="V58" s="26">
        <v>0</v>
      </c>
      <c r="W58" s="26">
        <v>0</v>
      </c>
      <c r="X58" s="26">
        <v>0</v>
      </c>
      <c r="Y58" s="26">
        <v>0</v>
      </c>
      <c r="Z58" s="26">
        <v>0</v>
      </c>
      <c r="AA58" s="26">
        <v>0</v>
      </c>
      <c r="AB58" s="26">
        <v>0</v>
      </c>
      <c r="AC58" s="26">
        <v>0</v>
      </c>
      <c r="AD58" s="26">
        <v>0</v>
      </c>
      <c r="AE58" s="26">
        <v>0</v>
      </c>
      <c r="AF58" s="26">
        <v>0</v>
      </c>
      <c r="AG58" s="26">
        <v>0</v>
      </c>
      <c r="AH58" s="26">
        <v>0</v>
      </c>
      <c r="AI58" s="26">
        <v>0</v>
      </c>
      <c r="AJ58" s="26">
        <v>0</v>
      </c>
      <c r="AK58" s="26">
        <v>0</v>
      </c>
      <c r="AL58" s="26">
        <v>0</v>
      </c>
      <c r="AM58" s="26">
        <v>0</v>
      </c>
      <c r="AN58" s="26">
        <v>0</v>
      </c>
      <c r="AO58" s="26">
        <v>0</v>
      </c>
      <c r="AP58" s="26">
        <v>0</v>
      </c>
      <c r="AQ58" s="26">
        <v>0</v>
      </c>
      <c r="AR58" s="26">
        <v>0</v>
      </c>
      <c r="AS58" s="26">
        <v>0</v>
      </c>
      <c r="AT58" s="26">
        <v>0</v>
      </c>
      <c r="AU58" s="26">
        <v>0</v>
      </c>
      <c r="AV58" s="26">
        <v>0</v>
      </c>
      <c r="AW58" s="26">
        <v>0</v>
      </c>
      <c r="AX58" s="26">
        <v>0</v>
      </c>
      <c r="AY58" s="26">
        <v>0</v>
      </c>
      <c r="AZ58" s="26">
        <v>0</v>
      </c>
      <c r="BA58" s="26">
        <v>0</v>
      </c>
      <c r="BB58" s="26">
        <v>0</v>
      </c>
      <c r="BC58" s="26">
        <v>0</v>
      </c>
      <c r="BD58" s="26">
        <v>0</v>
      </c>
      <c r="BE58" s="26">
        <v>9.3109882420733467E-2</v>
      </c>
      <c r="BF58" s="26">
        <v>0</v>
      </c>
      <c r="BG58" s="26">
        <v>0</v>
      </c>
      <c r="BH58" s="26">
        <v>0</v>
      </c>
      <c r="BI58" s="26">
        <v>0</v>
      </c>
      <c r="BJ58" s="26">
        <v>0</v>
      </c>
      <c r="BK58" s="26">
        <v>0</v>
      </c>
      <c r="BL58" s="26">
        <v>0</v>
      </c>
      <c r="BM58" s="26">
        <v>0</v>
      </c>
      <c r="BN58" s="26">
        <v>0</v>
      </c>
      <c r="BO58" s="26">
        <v>0</v>
      </c>
      <c r="BP58" s="26">
        <v>0</v>
      </c>
      <c r="BQ58" s="26">
        <v>0</v>
      </c>
      <c r="BR58" s="26">
        <v>0</v>
      </c>
      <c r="BS58" s="26">
        <v>0</v>
      </c>
      <c r="BT58" s="26">
        <v>0</v>
      </c>
      <c r="BU58" s="26">
        <v>0</v>
      </c>
      <c r="BV58" s="26">
        <v>0</v>
      </c>
      <c r="BW58" s="26">
        <v>0</v>
      </c>
      <c r="BX58" s="26">
        <v>0</v>
      </c>
      <c r="BY58" s="26">
        <v>2.1723440319317621E-2</v>
      </c>
      <c r="BZ58" s="26">
        <v>0</v>
      </c>
      <c r="CA58" s="26">
        <v>0</v>
      </c>
      <c r="CB58" s="26">
        <v>0</v>
      </c>
      <c r="CC58" s="26">
        <v>2.4630541871921183E-3</v>
      </c>
      <c r="CD58" s="26">
        <v>0</v>
      </c>
      <c r="CE58" s="26">
        <v>0</v>
      </c>
      <c r="CF58" s="26">
        <v>0</v>
      </c>
      <c r="CG58" s="26">
        <v>0</v>
      </c>
      <c r="CH58" s="26">
        <v>0</v>
      </c>
      <c r="CI58" s="26">
        <v>0</v>
      </c>
      <c r="CJ58" s="26">
        <v>1.2075905692926969E-3</v>
      </c>
      <c r="CK58" s="26">
        <v>6.6058651825489563E-5</v>
      </c>
      <c r="CL58" s="26">
        <v>1.2501823182547455E-4</v>
      </c>
      <c r="CM58" s="26">
        <v>0</v>
      </c>
      <c r="CN58" s="26">
        <v>0</v>
      </c>
      <c r="CO58" s="26">
        <v>0</v>
      </c>
      <c r="CP58" s="26">
        <v>0</v>
      </c>
      <c r="CQ58" s="26">
        <v>0</v>
      </c>
      <c r="CR58" s="26">
        <v>0</v>
      </c>
      <c r="CS58" s="26">
        <v>0</v>
      </c>
      <c r="CT58" s="26">
        <v>0</v>
      </c>
      <c r="CU58" s="26">
        <v>0</v>
      </c>
      <c r="CV58" s="26">
        <v>0</v>
      </c>
      <c r="CW58" s="26">
        <v>0</v>
      </c>
      <c r="CX58" s="26">
        <v>0</v>
      </c>
      <c r="CY58" s="26">
        <v>1.5067956483741675E-5</v>
      </c>
      <c r="CZ58" s="26">
        <v>0</v>
      </c>
      <c r="DA58" s="26">
        <v>0</v>
      </c>
      <c r="DB58" s="26">
        <v>0</v>
      </c>
      <c r="DC58" s="6">
        <v>1.8512612498247521E-3</v>
      </c>
    </row>
    <row r="59" spans="1:107" customFormat="1" ht="12.75" customHeight="1">
      <c r="A59" s="253">
        <v>359</v>
      </c>
      <c r="B59" s="291" t="s">
        <v>272</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c r="W59" s="1">
        <v>0</v>
      </c>
      <c r="X59" s="1">
        <v>0</v>
      </c>
      <c r="Y59" s="1">
        <v>0</v>
      </c>
      <c r="Z59" s="1">
        <v>0</v>
      </c>
      <c r="AA59" s="1">
        <v>0</v>
      </c>
      <c r="AB59" s="1">
        <v>0</v>
      </c>
      <c r="AC59" s="1">
        <v>0</v>
      </c>
      <c r="AD59" s="1">
        <v>0</v>
      </c>
      <c r="AE59" s="1">
        <v>0</v>
      </c>
      <c r="AF59" s="1">
        <v>0</v>
      </c>
      <c r="AG59" s="1">
        <v>0</v>
      </c>
      <c r="AH59" s="1">
        <v>0</v>
      </c>
      <c r="AI59" s="1">
        <v>0</v>
      </c>
      <c r="AJ59" s="1">
        <v>0</v>
      </c>
      <c r="AK59" s="1">
        <v>0</v>
      </c>
      <c r="AL59" s="1">
        <v>0</v>
      </c>
      <c r="AM59" s="1">
        <v>0</v>
      </c>
      <c r="AN59" s="1">
        <v>0</v>
      </c>
      <c r="AO59" s="1">
        <v>0</v>
      </c>
      <c r="AP59" s="1">
        <v>0</v>
      </c>
      <c r="AQ59" s="1">
        <v>0</v>
      </c>
      <c r="AR59" s="1">
        <v>0</v>
      </c>
      <c r="AS59" s="1">
        <v>0</v>
      </c>
      <c r="AT59" s="1">
        <v>0</v>
      </c>
      <c r="AU59" s="1">
        <v>0</v>
      </c>
      <c r="AV59" s="1">
        <v>0</v>
      </c>
      <c r="AW59" s="1">
        <v>0</v>
      </c>
      <c r="AX59" s="1">
        <v>0</v>
      </c>
      <c r="AY59" s="1">
        <v>0</v>
      </c>
      <c r="AZ59" s="1">
        <v>0</v>
      </c>
      <c r="BA59" s="1">
        <v>0</v>
      </c>
      <c r="BB59" s="1">
        <v>0</v>
      </c>
      <c r="BC59" s="1">
        <v>0</v>
      </c>
      <c r="BD59" s="1">
        <v>0</v>
      </c>
      <c r="BE59" s="1">
        <v>0</v>
      </c>
      <c r="BF59" s="1">
        <v>0.19135802469135801</v>
      </c>
      <c r="BG59" s="1">
        <v>0</v>
      </c>
      <c r="BH59" s="1">
        <v>0</v>
      </c>
      <c r="BI59" s="1">
        <v>0</v>
      </c>
      <c r="BJ59" s="1">
        <v>0</v>
      </c>
      <c r="BK59" s="1">
        <v>0</v>
      </c>
      <c r="BL59" s="1">
        <v>0</v>
      </c>
      <c r="BM59" s="1">
        <v>0</v>
      </c>
      <c r="BN59" s="1">
        <v>0</v>
      </c>
      <c r="BO59" s="1">
        <v>0</v>
      </c>
      <c r="BP59" s="1">
        <v>0</v>
      </c>
      <c r="BQ59" s="1">
        <v>0</v>
      </c>
      <c r="BR59" s="1">
        <v>0</v>
      </c>
      <c r="BS59" s="1">
        <v>0</v>
      </c>
      <c r="BT59" s="1">
        <v>0</v>
      </c>
      <c r="BU59" s="1">
        <v>0</v>
      </c>
      <c r="BV59" s="1">
        <v>5.0242971190558837E-2</v>
      </c>
      <c r="BW59" s="1">
        <v>0</v>
      </c>
      <c r="BX59" s="1">
        <v>0</v>
      </c>
      <c r="BY59" s="1">
        <v>0</v>
      </c>
      <c r="BZ59" s="1">
        <v>0.11598561621444917</v>
      </c>
      <c r="CA59" s="1">
        <v>0</v>
      </c>
      <c r="CB59" s="1">
        <v>0</v>
      </c>
      <c r="CC59" s="1">
        <v>2.861489423355549E-3</v>
      </c>
      <c r="CD59" s="1">
        <v>0</v>
      </c>
      <c r="CE59" s="1">
        <v>0</v>
      </c>
      <c r="CF59" s="1">
        <v>0</v>
      </c>
      <c r="CG59" s="1">
        <v>0</v>
      </c>
      <c r="CH59" s="1">
        <v>0</v>
      </c>
      <c r="CI59" s="1">
        <v>0</v>
      </c>
      <c r="CJ59" s="1">
        <v>3.8774336646677072E-3</v>
      </c>
      <c r="CK59" s="1">
        <v>0</v>
      </c>
      <c r="CL59" s="1">
        <v>0</v>
      </c>
      <c r="CM59" s="1">
        <v>0</v>
      </c>
      <c r="CN59" s="1">
        <v>0</v>
      </c>
      <c r="CO59" s="1">
        <v>0</v>
      </c>
      <c r="CP59" s="1">
        <v>0</v>
      </c>
      <c r="CQ59" s="1">
        <v>0</v>
      </c>
      <c r="CR59" s="1">
        <v>0</v>
      </c>
      <c r="CS59" s="1">
        <v>0</v>
      </c>
      <c r="CT59" s="1">
        <v>8.505737837401002E-3</v>
      </c>
      <c r="CU59" s="1">
        <v>5.6222415877210244E-6</v>
      </c>
      <c r="CV59" s="1">
        <v>0</v>
      </c>
      <c r="CW59" s="1">
        <v>0</v>
      </c>
      <c r="CX59" s="1">
        <v>0</v>
      </c>
      <c r="CY59" s="1">
        <v>0</v>
      </c>
      <c r="CZ59" s="1">
        <v>1.2003360941063497E-4</v>
      </c>
      <c r="DA59" s="1">
        <v>0</v>
      </c>
      <c r="DB59" s="1">
        <v>0</v>
      </c>
      <c r="DC59" s="3">
        <v>4.0753117613497432E-4</v>
      </c>
    </row>
    <row r="60" spans="1:107" customFormat="1" ht="12.75" customHeight="1">
      <c r="A60" s="253">
        <v>391</v>
      </c>
      <c r="B60" s="291" t="s">
        <v>2</v>
      </c>
      <c r="C60" s="1">
        <v>5.9825787307360965E-5</v>
      </c>
      <c r="D60" s="1">
        <v>4.2586717202904415E-5</v>
      </c>
      <c r="E60" s="1">
        <v>9.5210892126059216E-5</v>
      </c>
      <c r="F60" s="1">
        <v>2.1030494216614089E-4</v>
      </c>
      <c r="G60" s="1">
        <v>3.648400502561129E-3</v>
      </c>
      <c r="H60" s="1">
        <v>0</v>
      </c>
      <c r="I60" s="1">
        <v>2.3303039382136558E-3</v>
      </c>
      <c r="J60" s="1">
        <v>3.3732501264968796E-4</v>
      </c>
      <c r="K60" s="1">
        <v>9.4857669982333851E-4</v>
      </c>
      <c r="L60" s="1">
        <v>0</v>
      </c>
      <c r="M60" s="1">
        <v>0</v>
      </c>
      <c r="N60" s="1">
        <v>4.6153846153846153E-4</v>
      </c>
      <c r="O60" s="1">
        <v>1.578525641025641E-2</v>
      </c>
      <c r="P60" s="1">
        <v>7.6264723328531476E-4</v>
      </c>
      <c r="Q60" s="1">
        <v>8.3485727916037204E-3</v>
      </c>
      <c r="R60" s="1">
        <v>1.5413070283600493E-3</v>
      </c>
      <c r="S60" s="1">
        <v>2.3752969121140142E-4</v>
      </c>
      <c r="T60" s="1">
        <v>7.8746357980943386E-5</v>
      </c>
      <c r="U60" s="1">
        <v>0</v>
      </c>
      <c r="V60" s="1">
        <v>3.9452400678581291E-5</v>
      </c>
      <c r="W60" s="1">
        <v>1.7940309003882284E-5</v>
      </c>
      <c r="X60" s="1">
        <v>1.8791373051462739E-4</v>
      </c>
      <c r="Y60" s="1">
        <v>0</v>
      </c>
      <c r="Z60" s="1">
        <v>0</v>
      </c>
      <c r="AA60" s="1">
        <v>8.0025608194622276E-5</v>
      </c>
      <c r="AB60" s="1">
        <v>9.4800850499058767E-5</v>
      </c>
      <c r="AC60" s="1">
        <v>0</v>
      </c>
      <c r="AD60" s="1">
        <v>2.4141760417169619E-5</v>
      </c>
      <c r="AE60" s="1">
        <v>2.2937182702305952E-4</v>
      </c>
      <c r="AF60" s="1">
        <v>2.2160664819944597E-4</v>
      </c>
      <c r="AG60" s="1">
        <v>1.996007984031936E-3</v>
      </c>
      <c r="AH60" s="1">
        <v>0</v>
      </c>
      <c r="AI60" s="1">
        <v>2.0855419802221102E-4</v>
      </c>
      <c r="AJ60" s="1">
        <v>4.6781967677913244E-3</v>
      </c>
      <c r="AK60" s="1">
        <v>1.2341576873783643E-3</v>
      </c>
      <c r="AL60" s="1">
        <v>7.5364206188960586E-4</v>
      </c>
      <c r="AM60" s="1">
        <v>3.9179534454943533E-3</v>
      </c>
      <c r="AN60" s="1">
        <v>0</v>
      </c>
      <c r="AO60" s="1">
        <v>2.0734412905098592E-6</v>
      </c>
      <c r="AP60" s="1">
        <v>1.2597258243793998E-3</v>
      </c>
      <c r="AQ60" s="1">
        <v>4.2412418356094667E-5</v>
      </c>
      <c r="AR60" s="1">
        <v>1.0734220695577502E-4</v>
      </c>
      <c r="AS60" s="1">
        <v>4.1887740854509915E-5</v>
      </c>
      <c r="AT60" s="1">
        <v>7.075759424179578E-4</v>
      </c>
      <c r="AU60" s="1">
        <v>2.0126600262040445E-3</v>
      </c>
      <c r="AV60" s="1">
        <v>2.4028507011722845E-4</v>
      </c>
      <c r="AW60" s="1">
        <v>1.1362345188046814E-3</v>
      </c>
      <c r="AX60" s="1">
        <v>8.0626583736466255E-4</v>
      </c>
      <c r="AY60" s="1">
        <v>0</v>
      </c>
      <c r="AZ60" s="1">
        <v>5.566801619433198E-3</v>
      </c>
      <c r="BA60" s="1">
        <v>7.6267954747680179E-4</v>
      </c>
      <c r="BB60" s="1">
        <v>2.1153164777865329E-3</v>
      </c>
      <c r="BC60" s="1">
        <v>8.660820612753058E-4</v>
      </c>
      <c r="BD60" s="1">
        <v>5.8552746443186804E-4</v>
      </c>
      <c r="BE60" s="1">
        <v>7.2715299024517406E-4</v>
      </c>
      <c r="BF60" s="1">
        <v>0</v>
      </c>
      <c r="BG60" s="1">
        <v>5.3491351697629724E-2</v>
      </c>
      <c r="BH60" s="1">
        <v>3.2796562920205962E-5</v>
      </c>
      <c r="BI60" s="1">
        <v>1.3634188404619372E-3</v>
      </c>
      <c r="BJ60" s="1">
        <v>5.3570813380645604E-3</v>
      </c>
      <c r="BK60" s="1">
        <v>3.552738133593403E-3</v>
      </c>
      <c r="BL60" s="1">
        <v>3.4641883070718562E-3</v>
      </c>
      <c r="BM60" s="1">
        <v>8.9534866369211951E-6</v>
      </c>
      <c r="BN60" s="1">
        <v>0</v>
      </c>
      <c r="BO60" s="1">
        <v>7.0420627826981938E-4</v>
      </c>
      <c r="BP60" s="1">
        <v>4.9589757461004414E-4</v>
      </c>
      <c r="BQ60" s="1">
        <v>3.3599415300896617E-4</v>
      </c>
      <c r="BR60" s="1">
        <v>2.0814837155758701E-4</v>
      </c>
      <c r="BS60" s="1">
        <v>2.9176209718595456E-5</v>
      </c>
      <c r="BT60" s="1">
        <v>8.2875446491467979E-6</v>
      </c>
      <c r="BU60" s="1">
        <v>0</v>
      </c>
      <c r="BV60" s="1">
        <v>0</v>
      </c>
      <c r="BW60" s="1">
        <v>2.5159342502515932E-4</v>
      </c>
      <c r="BX60" s="1">
        <v>1.2236157846436218E-5</v>
      </c>
      <c r="BY60" s="1">
        <v>3.2806605063152714E-4</v>
      </c>
      <c r="BZ60" s="1">
        <v>0</v>
      </c>
      <c r="CA60" s="1">
        <v>0</v>
      </c>
      <c r="CB60" s="1">
        <v>3.8281175232079628E-5</v>
      </c>
      <c r="CC60" s="1">
        <v>7.2442770211532894E-5</v>
      </c>
      <c r="CD60" s="1">
        <v>1.2776287210936502E-4</v>
      </c>
      <c r="CE60" s="1">
        <v>1.1928852912983278E-3</v>
      </c>
      <c r="CF60" s="1">
        <v>1.6296355181048532E-3</v>
      </c>
      <c r="CG60" s="1">
        <v>7.0781426953567383E-3</v>
      </c>
      <c r="CH60" s="1">
        <v>0</v>
      </c>
      <c r="CI60" s="1">
        <v>4.2692223916358093E-3</v>
      </c>
      <c r="CJ60" s="1">
        <v>1.3390289986034668E-3</v>
      </c>
      <c r="CK60" s="1">
        <v>2.6340887415413961E-3</v>
      </c>
      <c r="CL60" s="1">
        <v>7.4802575375575607E-3</v>
      </c>
      <c r="CM60" s="1">
        <v>1.970435344328498E-4</v>
      </c>
      <c r="CN60" s="1">
        <v>6.1342166605324495E-4</v>
      </c>
      <c r="CO60" s="1">
        <v>3.516919539193363E-3</v>
      </c>
      <c r="CP60" s="1">
        <v>2.0488686487308647E-3</v>
      </c>
      <c r="CQ60" s="1">
        <v>4.999347911142025E-3</v>
      </c>
      <c r="CR60" s="1">
        <v>6.9144668984222795E-3</v>
      </c>
      <c r="CS60" s="1">
        <v>2.4036979969183359E-3</v>
      </c>
      <c r="CT60" s="1">
        <v>1.0909972523032163E-3</v>
      </c>
      <c r="CU60" s="1">
        <v>4.3010148146065833E-3</v>
      </c>
      <c r="CV60" s="1">
        <v>2.2016512384288216E-3</v>
      </c>
      <c r="CW60" s="1">
        <v>2.1262079974564987E-3</v>
      </c>
      <c r="CX60" s="1">
        <v>3.8339600383396006E-3</v>
      </c>
      <c r="CY60" s="1">
        <v>7.3230268510984537E-3</v>
      </c>
      <c r="CZ60" s="1">
        <v>8.4323610610971076E-3</v>
      </c>
      <c r="DA60" s="1">
        <v>0.14676551054628895</v>
      </c>
      <c r="DB60" s="1">
        <v>5.2429702806368827E-4</v>
      </c>
      <c r="DC60" s="3">
        <v>1.2046072511771309E-3</v>
      </c>
    </row>
    <row r="61" spans="1:107" customFormat="1" ht="12.75" customHeight="1">
      <c r="A61" s="253">
        <v>392</v>
      </c>
      <c r="B61" s="291" t="s">
        <v>273</v>
      </c>
      <c r="C61" s="1">
        <v>3.828850387671102E-4</v>
      </c>
      <c r="D61" s="1">
        <v>2.7255499009858825E-3</v>
      </c>
      <c r="E61" s="1">
        <v>0</v>
      </c>
      <c r="F61" s="1">
        <v>5.6782334384858045E-3</v>
      </c>
      <c r="G61" s="1">
        <v>0</v>
      </c>
      <c r="H61" s="1">
        <v>0</v>
      </c>
      <c r="I61" s="1">
        <v>0</v>
      </c>
      <c r="J61" s="1">
        <v>0</v>
      </c>
      <c r="K61" s="1">
        <v>2.8544326380005049E-3</v>
      </c>
      <c r="L61" s="1">
        <v>1.7395842393667913E-3</v>
      </c>
      <c r="M61" s="1">
        <v>0</v>
      </c>
      <c r="N61" s="1">
        <v>1.5384615384615385E-4</v>
      </c>
      <c r="O61" s="1">
        <v>0</v>
      </c>
      <c r="P61" s="1">
        <v>9.0670282179476317E-3</v>
      </c>
      <c r="Q61" s="1">
        <v>0</v>
      </c>
      <c r="R61" s="1">
        <v>5.5063193588162765E-2</v>
      </c>
      <c r="S61" s="1">
        <v>0</v>
      </c>
      <c r="T61" s="1">
        <v>0</v>
      </c>
      <c r="U61" s="1">
        <v>2.7124102055982164E-2</v>
      </c>
      <c r="V61" s="1">
        <v>7.890480135716258E-4</v>
      </c>
      <c r="W61" s="1">
        <v>2.1851296366728621E-3</v>
      </c>
      <c r="X61" s="1">
        <v>1.3666453128336536E-4</v>
      </c>
      <c r="Y61" s="1">
        <v>0</v>
      </c>
      <c r="Z61" s="1">
        <v>0</v>
      </c>
      <c r="AA61" s="1">
        <v>0</v>
      </c>
      <c r="AB61" s="1">
        <v>0</v>
      </c>
      <c r="AC61" s="1">
        <v>4.0188420235504146E-5</v>
      </c>
      <c r="AD61" s="1">
        <v>1.9506542417073051E-2</v>
      </c>
      <c r="AE61" s="1">
        <v>1.5291455134870634E-3</v>
      </c>
      <c r="AF61" s="1">
        <v>0</v>
      </c>
      <c r="AG61" s="1">
        <v>0</v>
      </c>
      <c r="AH61" s="1">
        <v>1.5384615384615385E-2</v>
      </c>
      <c r="AI61" s="1">
        <v>9.3501798779957943E-3</v>
      </c>
      <c r="AJ61" s="1">
        <v>1.3680181457329174E-2</v>
      </c>
      <c r="AK61" s="1">
        <v>6.1707884368918213E-3</v>
      </c>
      <c r="AL61" s="1">
        <v>9.2342808962565508E-3</v>
      </c>
      <c r="AM61" s="1">
        <v>7.1445033417838208E-3</v>
      </c>
      <c r="AN61" s="1">
        <v>0</v>
      </c>
      <c r="AO61" s="1">
        <v>1.8136390968089739E-2</v>
      </c>
      <c r="AP61" s="1">
        <v>5.7799184883290111E-3</v>
      </c>
      <c r="AQ61" s="1">
        <v>0</v>
      </c>
      <c r="AR61" s="1">
        <v>1.4312294260770001E-4</v>
      </c>
      <c r="AS61" s="1">
        <v>0</v>
      </c>
      <c r="AT61" s="1">
        <v>0</v>
      </c>
      <c r="AU61" s="1">
        <v>0</v>
      </c>
      <c r="AV61" s="1">
        <v>0</v>
      </c>
      <c r="AW61" s="1">
        <v>0</v>
      </c>
      <c r="AX61" s="1">
        <v>0</v>
      </c>
      <c r="AY61" s="1">
        <v>0</v>
      </c>
      <c r="AZ61" s="1">
        <v>0</v>
      </c>
      <c r="BA61" s="1">
        <v>0</v>
      </c>
      <c r="BB61" s="1">
        <v>0</v>
      </c>
      <c r="BC61" s="1">
        <v>0</v>
      </c>
      <c r="BD61" s="1">
        <v>1.4052659146364832E-4</v>
      </c>
      <c r="BE61" s="1">
        <v>0</v>
      </c>
      <c r="BF61" s="1">
        <v>0</v>
      </c>
      <c r="BG61" s="1">
        <v>0</v>
      </c>
      <c r="BH61" s="1">
        <v>0</v>
      </c>
      <c r="BI61" s="1">
        <v>0</v>
      </c>
      <c r="BJ61" s="1">
        <v>0</v>
      </c>
      <c r="BK61" s="1">
        <v>3.570153516601214E-4</v>
      </c>
      <c r="BL61" s="1">
        <v>1.292607577265618E-5</v>
      </c>
      <c r="BM61" s="1">
        <v>7.9865100801337057E-3</v>
      </c>
      <c r="BN61" s="1">
        <v>5.0029779630732579E-3</v>
      </c>
      <c r="BO61" s="1">
        <v>0</v>
      </c>
      <c r="BP61" s="1">
        <v>0</v>
      </c>
      <c r="BQ61" s="1">
        <v>0</v>
      </c>
      <c r="BR61" s="1">
        <v>0</v>
      </c>
      <c r="BS61" s="1">
        <v>0</v>
      </c>
      <c r="BT61" s="1">
        <v>0</v>
      </c>
      <c r="BU61" s="1">
        <v>0</v>
      </c>
      <c r="BV61" s="1">
        <v>0</v>
      </c>
      <c r="BW61" s="1">
        <v>5.7180323869354395E-4</v>
      </c>
      <c r="BX61" s="1">
        <v>0</v>
      </c>
      <c r="BY61" s="1">
        <v>0</v>
      </c>
      <c r="BZ61" s="1">
        <v>0</v>
      </c>
      <c r="CA61" s="1">
        <v>0</v>
      </c>
      <c r="CB61" s="1">
        <v>0</v>
      </c>
      <c r="CC61" s="1">
        <v>0</v>
      </c>
      <c r="CD61" s="1">
        <v>0</v>
      </c>
      <c r="CE61" s="1">
        <v>0</v>
      </c>
      <c r="CF61" s="1">
        <v>0</v>
      </c>
      <c r="CG61" s="1">
        <v>0</v>
      </c>
      <c r="CH61" s="1">
        <v>0</v>
      </c>
      <c r="CI61" s="1">
        <v>0</v>
      </c>
      <c r="CJ61" s="1">
        <v>0</v>
      </c>
      <c r="CK61" s="1">
        <v>0</v>
      </c>
      <c r="CL61" s="1">
        <v>0</v>
      </c>
      <c r="CM61" s="1">
        <v>0</v>
      </c>
      <c r="CN61" s="1">
        <v>0</v>
      </c>
      <c r="CO61" s="1">
        <v>0</v>
      </c>
      <c r="CP61" s="1">
        <v>0</v>
      </c>
      <c r="CQ61" s="1">
        <v>0</v>
      </c>
      <c r="CR61" s="1">
        <v>0</v>
      </c>
      <c r="CS61" s="1">
        <v>0</v>
      </c>
      <c r="CT61" s="1">
        <v>0</v>
      </c>
      <c r="CU61" s="1">
        <v>0</v>
      </c>
      <c r="CV61" s="1">
        <v>0</v>
      </c>
      <c r="CW61" s="1">
        <v>6.6237009266557597E-5</v>
      </c>
      <c r="CX61" s="1">
        <v>0</v>
      </c>
      <c r="CY61" s="1">
        <v>0</v>
      </c>
      <c r="CZ61" s="1">
        <v>0</v>
      </c>
      <c r="DA61" s="1">
        <v>0</v>
      </c>
      <c r="DB61" s="1">
        <v>0</v>
      </c>
      <c r="DC61" s="3">
        <v>2.8848095381038808E-3</v>
      </c>
    </row>
    <row r="62" spans="1:107" customFormat="1" ht="12.75" customHeight="1">
      <c r="A62" s="253">
        <v>411</v>
      </c>
      <c r="B62" s="291" t="s">
        <v>274</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c r="W62" s="1">
        <v>0</v>
      </c>
      <c r="X62" s="1">
        <v>0</v>
      </c>
      <c r="Y62" s="1">
        <v>0</v>
      </c>
      <c r="Z62" s="1">
        <v>0</v>
      </c>
      <c r="AA62" s="1">
        <v>0</v>
      </c>
      <c r="AB62" s="1">
        <v>0</v>
      </c>
      <c r="AC62" s="1">
        <v>0</v>
      </c>
      <c r="AD62" s="1">
        <v>0</v>
      </c>
      <c r="AE62" s="1">
        <v>0</v>
      </c>
      <c r="AF62" s="1">
        <v>0</v>
      </c>
      <c r="AG62" s="1">
        <v>0</v>
      </c>
      <c r="AH62" s="1">
        <v>0</v>
      </c>
      <c r="AI62" s="1">
        <v>0</v>
      </c>
      <c r="AJ62" s="1">
        <v>0</v>
      </c>
      <c r="AK62" s="1">
        <v>0</v>
      </c>
      <c r="AL62" s="1">
        <v>0</v>
      </c>
      <c r="AM62" s="1">
        <v>0</v>
      </c>
      <c r="AN62" s="1">
        <v>0</v>
      </c>
      <c r="AO62" s="1">
        <v>0</v>
      </c>
      <c r="AP62" s="1">
        <v>0</v>
      </c>
      <c r="AQ62" s="1">
        <v>0</v>
      </c>
      <c r="AR62" s="1">
        <v>0</v>
      </c>
      <c r="AS62" s="1">
        <v>0</v>
      </c>
      <c r="AT62" s="1">
        <v>0</v>
      </c>
      <c r="AU62" s="1">
        <v>0</v>
      </c>
      <c r="AV62" s="1">
        <v>0</v>
      </c>
      <c r="AW62" s="1">
        <v>0</v>
      </c>
      <c r="AX62" s="1">
        <v>0</v>
      </c>
      <c r="AY62" s="1">
        <v>0</v>
      </c>
      <c r="AZ62" s="1">
        <v>0</v>
      </c>
      <c r="BA62" s="1">
        <v>0</v>
      </c>
      <c r="BB62" s="1">
        <v>0</v>
      </c>
      <c r="BC62" s="1">
        <v>0</v>
      </c>
      <c r="BD62" s="1">
        <v>0</v>
      </c>
      <c r="BE62" s="1">
        <v>0</v>
      </c>
      <c r="BF62" s="1">
        <v>0</v>
      </c>
      <c r="BG62" s="1">
        <v>0</v>
      </c>
      <c r="BH62" s="1">
        <v>0</v>
      </c>
      <c r="BI62" s="1">
        <v>0</v>
      </c>
      <c r="BJ62" s="1">
        <v>0</v>
      </c>
      <c r="BK62" s="1">
        <v>0</v>
      </c>
      <c r="BL62" s="1">
        <v>0</v>
      </c>
      <c r="BM62" s="1">
        <v>0</v>
      </c>
      <c r="BN62" s="1">
        <v>0</v>
      </c>
      <c r="BO62" s="1">
        <v>0</v>
      </c>
      <c r="BP62" s="1">
        <v>0</v>
      </c>
      <c r="BQ62" s="1">
        <v>0</v>
      </c>
      <c r="BR62" s="1">
        <v>0</v>
      </c>
      <c r="BS62" s="1">
        <v>0</v>
      </c>
      <c r="BT62" s="1">
        <v>0</v>
      </c>
      <c r="BU62" s="1">
        <v>0</v>
      </c>
      <c r="BV62" s="1">
        <v>0</v>
      </c>
      <c r="BW62" s="1">
        <v>0</v>
      </c>
      <c r="BX62" s="1">
        <v>0</v>
      </c>
      <c r="BY62" s="1">
        <v>0</v>
      </c>
      <c r="BZ62" s="1">
        <v>0</v>
      </c>
      <c r="CA62" s="1">
        <v>0</v>
      </c>
      <c r="CB62" s="1">
        <v>0</v>
      </c>
      <c r="CC62" s="1">
        <v>0</v>
      </c>
      <c r="CD62" s="1">
        <v>0</v>
      </c>
      <c r="CE62" s="1">
        <v>0</v>
      </c>
      <c r="CF62" s="1">
        <v>0</v>
      </c>
      <c r="CG62" s="1">
        <v>0</v>
      </c>
      <c r="CH62" s="1">
        <v>0</v>
      </c>
      <c r="CI62" s="1">
        <v>0</v>
      </c>
      <c r="CJ62" s="1">
        <v>0</v>
      </c>
      <c r="CK62" s="1">
        <v>0</v>
      </c>
      <c r="CL62" s="1">
        <v>0</v>
      </c>
      <c r="CM62" s="1">
        <v>0</v>
      </c>
      <c r="CN62" s="1">
        <v>0</v>
      </c>
      <c r="CO62" s="1">
        <v>0</v>
      </c>
      <c r="CP62" s="1">
        <v>0</v>
      </c>
      <c r="CQ62" s="1">
        <v>0</v>
      </c>
      <c r="CR62" s="1">
        <v>0</v>
      </c>
      <c r="CS62" s="1">
        <v>0</v>
      </c>
      <c r="CT62" s="1">
        <v>0</v>
      </c>
      <c r="CU62" s="1">
        <v>0</v>
      </c>
      <c r="CV62" s="1">
        <v>0</v>
      </c>
      <c r="CW62" s="1">
        <v>0</v>
      </c>
      <c r="CX62" s="1">
        <v>0</v>
      </c>
      <c r="CY62" s="1">
        <v>0</v>
      </c>
      <c r="CZ62" s="1">
        <v>0</v>
      </c>
      <c r="DA62" s="1">
        <v>0</v>
      </c>
      <c r="DB62" s="1">
        <v>0</v>
      </c>
      <c r="DC62" s="3">
        <v>0</v>
      </c>
    </row>
    <row r="63" spans="1:107" customFormat="1" ht="12.75" customHeight="1">
      <c r="A63" s="254">
        <v>412</v>
      </c>
      <c r="B63" s="264" t="s">
        <v>275</v>
      </c>
      <c r="C63" s="26">
        <v>3.7450942854407965E-3</v>
      </c>
      <c r="D63" s="26">
        <v>1.4905351021016545E-3</v>
      </c>
      <c r="E63" s="26">
        <v>1.8090069503951252E-3</v>
      </c>
      <c r="F63" s="26">
        <v>1.4721345951629863E-3</v>
      </c>
      <c r="G63" s="26">
        <v>1.3772107857349958E-3</v>
      </c>
      <c r="H63" s="26">
        <v>0</v>
      </c>
      <c r="I63" s="26">
        <v>2.3635939944738507E-3</v>
      </c>
      <c r="J63" s="26">
        <v>4.4575090957280197E-4</v>
      </c>
      <c r="K63" s="26">
        <v>6.5269038978670079E-4</v>
      </c>
      <c r="L63" s="26">
        <v>8.6979211968339564E-5</v>
      </c>
      <c r="M63" s="26">
        <v>0</v>
      </c>
      <c r="N63" s="26">
        <v>2.4615384615384616E-3</v>
      </c>
      <c r="O63" s="26">
        <v>1.6826923076923078E-3</v>
      </c>
      <c r="P63" s="26">
        <v>4.6606219811880348E-4</v>
      </c>
      <c r="Q63" s="26">
        <v>1.9877554265723147E-3</v>
      </c>
      <c r="R63" s="26">
        <v>7.6294697903822439E-3</v>
      </c>
      <c r="S63" s="26">
        <v>3.0878859857482186E-3</v>
      </c>
      <c r="T63" s="26">
        <v>1.5749271596188677E-3</v>
      </c>
      <c r="U63" s="26">
        <v>2.4770869457517958E-3</v>
      </c>
      <c r="V63" s="26">
        <v>3.9452400678581289E-3</v>
      </c>
      <c r="W63" s="26">
        <v>2.0129026702355923E-3</v>
      </c>
      <c r="X63" s="26">
        <v>2.8955797565663037E-3</v>
      </c>
      <c r="Y63" s="26">
        <v>4.807807879997115E-3</v>
      </c>
      <c r="Z63" s="26">
        <v>7.7821011673151752E-3</v>
      </c>
      <c r="AA63" s="26">
        <v>1.3337601365770379E-3</v>
      </c>
      <c r="AB63" s="26">
        <v>1.530356586627663E-3</v>
      </c>
      <c r="AC63" s="26">
        <v>1.7979030105357116E-4</v>
      </c>
      <c r="AD63" s="26">
        <v>1.4243638646130076E-3</v>
      </c>
      <c r="AE63" s="26">
        <v>3.37941158480641E-3</v>
      </c>
      <c r="AF63" s="26">
        <v>1.9390581717451524E-3</v>
      </c>
      <c r="AG63" s="26">
        <v>9.9800399201596798E-4</v>
      </c>
      <c r="AH63" s="26">
        <v>0</v>
      </c>
      <c r="AI63" s="26">
        <v>6.6563548202089014E-3</v>
      </c>
      <c r="AJ63" s="26">
        <v>3.9693790757017299E-3</v>
      </c>
      <c r="AK63" s="26">
        <v>5.3638391797598143E-3</v>
      </c>
      <c r="AL63" s="26">
        <v>3.348076516325663E-3</v>
      </c>
      <c r="AM63" s="26">
        <v>5.7616962433740494E-3</v>
      </c>
      <c r="AN63" s="26">
        <v>1.66073546856465E-3</v>
      </c>
      <c r="AO63" s="26">
        <v>2.8903771589707437E-3</v>
      </c>
      <c r="AP63" s="26">
        <v>2.4082993701370877E-3</v>
      </c>
      <c r="AQ63" s="26">
        <v>3.7322928153363305E-3</v>
      </c>
      <c r="AR63" s="26">
        <v>3.1844854730213252E-3</v>
      </c>
      <c r="AS63" s="26">
        <v>1.7453225356045797E-3</v>
      </c>
      <c r="AT63" s="26">
        <v>1.8055386116872026E-3</v>
      </c>
      <c r="AU63" s="26">
        <v>4.8145984940567335E-4</v>
      </c>
      <c r="AV63" s="26">
        <v>1.1758631090843094E-3</v>
      </c>
      <c r="AW63" s="26">
        <v>4.3745028973980228E-3</v>
      </c>
      <c r="AX63" s="26">
        <v>2.0156645934116561E-3</v>
      </c>
      <c r="AY63" s="26">
        <v>1.2706480304955528E-3</v>
      </c>
      <c r="AZ63" s="26">
        <v>1.0121457489878543E-3</v>
      </c>
      <c r="BA63" s="26">
        <v>1.1440193212152027E-3</v>
      </c>
      <c r="BB63" s="26">
        <v>2.4326139494545128E-4</v>
      </c>
      <c r="BC63" s="26">
        <v>1.1367327054238388E-3</v>
      </c>
      <c r="BD63" s="26">
        <v>4.9397226090252134E-4</v>
      </c>
      <c r="BE63" s="26">
        <v>7.4087285798564906E-4</v>
      </c>
      <c r="BF63" s="26">
        <v>0</v>
      </c>
      <c r="BG63" s="26">
        <v>1.6015374759769379E-3</v>
      </c>
      <c r="BH63" s="26">
        <v>2.6237250336164769E-4</v>
      </c>
      <c r="BI63" s="26">
        <v>6.3656310101037458E-4</v>
      </c>
      <c r="BJ63" s="26">
        <v>1.1024218830743789E-3</v>
      </c>
      <c r="BK63" s="26">
        <v>4.3538457519526997E-4</v>
      </c>
      <c r="BL63" s="26">
        <v>2.585215154531236E-4</v>
      </c>
      <c r="BM63" s="26">
        <v>1.2430423947592258E-2</v>
      </c>
      <c r="BN63" s="26">
        <v>2.3228111971411555E-2</v>
      </c>
      <c r="BO63" s="26">
        <v>3.1553858237859216E-2</v>
      </c>
      <c r="BP63" s="26">
        <v>2.8401406545847984E-3</v>
      </c>
      <c r="BQ63" s="26">
        <v>2.9477425176353631E-3</v>
      </c>
      <c r="BR63" s="26">
        <v>2.6676974966972377E-3</v>
      </c>
      <c r="BS63" s="26">
        <v>3.9825526265882798E-3</v>
      </c>
      <c r="BT63" s="26">
        <v>1.0599769606258753E-2</v>
      </c>
      <c r="BU63" s="26">
        <v>9.9868897971774513E-3</v>
      </c>
      <c r="BV63" s="26">
        <v>1.4404720583130857E-2</v>
      </c>
      <c r="BW63" s="26">
        <v>9.4538135463999263E-4</v>
      </c>
      <c r="BX63" s="26">
        <v>1.1881309268889568E-2</v>
      </c>
      <c r="BY63" s="26">
        <v>2.3128656569522663E-3</v>
      </c>
      <c r="BZ63" s="26">
        <v>6.5380843412880024E-5</v>
      </c>
      <c r="CA63" s="26">
        <v>4.2226487523992322E-3</v>
      </c>
      <c r="CB63" s="26">
        <v>1.1943726672408842E-2</v>
      </c>
      <c r="CC63" s="26">
        <v>9.6711098232396403E-3</v>
      </c>
      <c r="CD63" s="26">
        <v>1.5331544653123803E-3</v>
      </c>
      <c r="CE63" s="26">
        <v>3.8555756736606667E-3</v>
      </c>
      <c r="CF63" s="26">
        <v>1.5779641480186016E-2</v>
      </c>
      <c r="CG63" s="26">
        <v>5.1906379765949417E-4</v>
      </c>
      <c r="CH63" s="26">
        <v>6.5789473684210523E-3</v>
      </c>
      <c r="CI63" s="26">
        <v>1.8732302330646917E-3</v>
      </c>
      <c r="CJ63" s="26">
        <v>8.16561242093157E-3</v>
      </c>
      <c r="CK63" s="26">
        <v>5.1360601794318127E-3</v>
      </c>
      <c r="CL63" s="26">
        <v>3.1462921676077759E-3</v>
      </c>
      <c r="CM63" s="26">
        <v>1.9562157078230344E-3</v>
      </c>
      <c r="CN63" s="26">
        <v>1.472211998527788E-3</v>
      </c>
      <c r="CO63" s="26">
        <v>3.7047891726972818E-3</v>
      </c>
      <c r="CP63" s="26">
        <v>2.3888555860748506E-3</v>
      </c>
      <c r="CQ63" s="26">
        <v>1.7171673260009564E-3</v>
      </c>
      <c r="CR63" s="26">
        <v>1.5853611949421247E-3</v>
      </c>
      <c r="CS63" s="26">
        <v>1.8489984591679506E-4</v>
      </c>
      <c r="CT63" s="26">
        <v>6.869241958946178E-4</v>
      </c>
      <c r="CU63" s="26">
        <v>1.4392938464565823E-3</v>
      </c>
      <c r="CV63" s="26">
        <v>1.7513134851138354E-3</v>
      </c>
      <c r="CW63" s="26">
        <v>1.238632073284627E-3</v>
      </c>
      <c r="CX63" s="26">
        <v>2.2856300228563001E-3</v>
      </c>
      <c r="CY63" s="26">
        <v>3.9176686857728352E-3</v>
      </c>
      <c r="CZ63" s="26">
        <v>3.3009242587924621E-3</v>
      </c>
      <c r="DA63" s="26">
        <v>0</v>
      </c>
      <c r="DB63" s="26">
        <v>0</v>
      </c>
      <c r="DC63" s="6">
        <v>3.3756455771886294E-3</v>
      </c>
    </row>
    <row r="64" spans="1:107" customFormat="1" ht="12.75" customHeight="1">
      <c r="A64" s="253">
        <v>413</v>
      </c>
      <c r="B64" s="291" t="s">
        <v>276</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c r="W64" s="1">
        <v>0</v>
      </c>
      <c r="X64" s="1">
        <v>0</v>
      </c>
      <c r="Y64" s="1">
        <v>0</v>
      </c>
      <c r="Z64" s="1">
        <v>0</v>
      </c>
      <c r="AA64" s="1">
        <v>0</v>
      </c>
      <c r="AB64" s="1">
        <v>0</v>
      </c>
      <c r="AC64" s="1">
        <v>0</v>
      </c>
      <c r="AD64" s="1">
        <v>0</v>
      </c>
      <c r="AE64" s="1">
        <v>0</v>
      </c>
      <c r="AF64" s="1">
        <v>0</v>
      </c>
      <c r="AG64" s="1">
        <v>0</v>
      </c>
      <c r="AH64" s="1">
        <v>0</v>
      </c>
      <c r="AI64" s="1">
        <v>0</v>
      </c>
      <c r="AJ64" s="1">
        <v>0</v>
      </c>
      <c r="AK64" s="1">
        <v>0</v>
      </c>
      <c r="AL64" s="1">
        <v>0</v>
      </c>
      <c r="AM64" s="1">
        <v>0</v>
      </c>
      <c r="AN64" s="1">
        <v>0</v>
      </c>
      <c r="AO64" s="1">
        <v>0</v>
      </c>
      <c r="AP64" s="1">
        <v>0</v>
      </c>
      <c r="AQ64" s="1">
        <v>0</v>
      </c>
      <c r="AR64" s="1">
        <v>0</v>
      </c>
      <c r="AS64" s="1">
        <v>0</v>
      </c>
      <c r="AT64" s="1">
        <v>0</v>
      </c>
      <c r="AU64" s="1">
        <v>0</v>
      </c>
      <c r="AV64" s="1">
        <v>0</v>
      </c>
      <c r="AW64" s="1">
        <v>0</v>
      </c>
      <c r="AX64" s="1">
        <v>0</v>
      </c>
      <c r="AY64" s="1">
        <v>0</v>
      </c>
      <c r="AZ64" s="1">
        <v>0</v>
      </c>
      <c r="BA64" s="1">
        <v>0</v>
      </c>
      <c r="BB64" s="1">
        <v>0</v>
      </c>
      <c r="BC64" s="1">
        <v>0</v>
      </c>
      <c r="BD64" s="1">
        <v>0</v>
      </c>
      <c r="BE64" s="1">
        <v>0</v>
      </c>
      <c r="BF64" s="1">
        <v>0</v>
      </c>
      <c r="BG64" s="1">
        <v>0</v>
      </c>
      <c r="BH64" s="1">
        <v>0</v>
      </c>
      <c r="BI64" s="1">
        <v>0</v>
      </c>
      <c r="BJ64" s="1">
        <v>0</v>
      </c>
      <c r="BK64" s="1">
        <v>0</v>
      </c>
      <c r="BL64" s="1">
        <v>0</v>
      </c>
      <c r="BM64" s="1">
        <v>0</v>
      </c>
      <c r="BN64" s="1">
        <v>0</v>
      </c>
      <c r="BO64" s="1">
        <v>0</v>
      </c>
      <c r="BP64" s="1">
        <v>0</v>
      </c>
      <c r="BQ64" s="1">
        <v>0</v>
      </c>
      <c r="BR64" s="1">
        <v>0</v>
      </c>
      <c r="BS64" s="1">
        <v>0</v>
      </c>
      <c r="BT64" s="1">
        <v>0</v>
      </c>
      <c r="BU64" s="1">
        <v>0</v>
      </c>
      <c r="BV64" s="1">
        <v>0</v>
      </c>
      <c r="BW64" s="1">
        <v>0</v>
      </c>
      <c r="BX64" s="1">
        <v>0</v>
      </c>
      <c r="BY64" s="1">
        <v>0</v>
      </c>
      <c r="BZ64" s="1">
        <v>0</v>
      </c>
      <c r="CA64" s="1">
        <v>0</v>
      </c>
      <c r="CB64" s="1">
        <v>0</v>
      </c>
      <c r="CC64" s="1">
        <v>0</v>
      </c>
      <c r="CD64" s="1">
        <v>0</v>
      </c>
      <c r="CE64" s="1">
        <v>0</v>
      </c>
      <c r="CF64" s="1">
        <v>0</v>
      </c>
      <c r="CG64" s="1">
        <v>0</v>
      </c>
      <c r="CH64" s="1">
        <v>0</v>
      </c>
      <c r="CI64" s="1">
        <v>0</v>
      </c>
      <c r="CJ64" s="1">
        <v>0</v>
      </c>
      <c r="CK64" s="1">
        <v>0</v>
      </c>
      <c r="CL64" s="1">
        <v>0</v>
      </c>
      <c r="CM64" s="1">
        <v>0</v>
      </c>
      <c r="CN64" s="1">
        <v>0</v>
      </c>
      <c r="CO64" s="1">
        <v>0</v>
      </c>
      <c r="CP64" s="1">
        <v>0</v>
      </c>
      <c r="CQ64" s="1">
        <v>0</v>
      </c>
      <c r="CR64" s="1">
        <v>0</v>
      </c>
      <c r="CS64" s="1">
        <v>0</v>
      </c>
      <c r="CT64" s="1">
        <v>0</v>
      </c>
      <c r="CU64" s="1">
        <v>0</v>
      </c>
      <c r="CV64" s="1">
        <v>0</v>
      </c>
      <c r="CW64" s="1">
        <v>0</v>
      </c>
      <c r="CX64" s="1">
        <v>0</v>
      </c>
      <c r="CY64" s="1">
        <v>0</v>
      </c>
      <c r="CZ64" s="1">
        <v>0</v>
      </c>
      <c r="DA64" s="1">
        <v>0</v>
      </c>
      <c r="DB64" s="1">
        <v>0</v>
      </c>
      <c r="DC64" s="3">
        <v>0</v>
      </c>
    </row>
    <row r="65" spans="1:107" customFormat="1" ht="12.75" customHeight="1">
      <c r="A65" s="253">
        <v>419</v>
      </c>
      <c r="B65" s="291" t="s">
        <v>277</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c r="W65" s="1">
        <v>0</v>
      </c>
      <c r="X65" s="1">
        <v>0</v>
      </c>
      <c r="Y65" s="1">
        <v>0</v>
      </c>
      <c r="Z65" s="1">
        <v>0</v>
      </c>
      <c r="AA65" s="1">
        <v>0</v>
      </c>
      <c r="AB65" s="1">
        <v>0</v>
      </c>
      <c r="AC65" s="1">
        <v>0</v>
      </c>
      <c r="AD65" s="1">
        <v>0</v>
      </c>
      <c r="AE65" s="1">
        <v>0</v>
      </c>
      <c r="AF65" s="1">
        <v>0</v>
      </c>
      <c r="AG65" s="1">
        <v>0</v>
      </c>
      <c r="AH65" s="1">
        <v>0</v>
      </c>
      <c r="AI65" s="1">
        <v>0</v>
      </c>
      <c r="AJ65" s="1">
        <v>0</v>
      </c>
      <c r="AK65" s="1">
        <v>0</v>
      </c>
      <c r="AL65" s="1">
        <v>0</v>
      </c>
      <c r="AM65" s="1">
        <v>0</v>
      </c>
      <c r="AN65" s="1">
        <v>0</v>
      </c>
      <c r="AO65" s="1">
        <v>0</v>
      </c>
      <c r="AP65" s="1">
        <v>0</v>
      </c>
      <c r="AQ65" s="1">
        <v>0</v>
      </c>
      <c r="AR65" s="1">
        <v>0</v>
      </c>
      <c r="AS65" s="1">
        <v>0</v>
      </c>
      <c r="AT65" s="1">
        <v>0</v>
      </c>
      <c r="AU65" s="1">
        <v>0</v>
      </c>
      <c r="AV65" s="1">
        <v>0</v>
      </c>
      <c r="AW65" s="1">
        <v>0</v>
      </c>
      <c r="AX65" s="1">
        <v>0</v>
      </c>
      <c r="AY65" s="1">
        <v>0</v>
      </c>
      <c r="AZ65" s="1">
        <v>0</v>
      </c>
      <c r="BA65" s="1">
        <v>0</v>
      </c>
      <c r="BB65" s="1">
        <v>0</v>
      </c>
      <c r="BC65" s="1">
        <v>0</v>
      </c>
      <c r="BD65" s="1">
        <v>0</v>
      </c>
      <c r="BE65" s="1">
        <v>0</v>
      </c>
      <c r="BF65" s="1">
        <v>0</v>
      </c>
      <c r="BG65" s="1">
        <v>0</v>
      </c>
      <c r="BH65" s="1">
        <v>0</v>
      </c>
      <c r="BI65" s="1">
        <v>0</v>
      </c>
      <c r="BJ65" s="1">
        <v>0</v>
      </c>
      <c r="BK65" s="1">
        <v>0</v>
      </c>
      <c r="BL65" s="1">
        <v>0</v>
      </c>
      <c r="BM65" s="1">
        <v>0</v>
      </c>
      <c r="BN65" s="1">
        <v>0</v>
      </c>
      <c r="BO65" s="1">
        <v>0</v>
      </c>
      <c r="BP65" s="1">
        <v>0</v>
      </c>
      <c r="BQ65" s="1">
        <v>0</v>
      </c>
      <c r="BR65" s="1">
        <v>0</v>
      </c>
      <c r="BS65" s="1">
        <v>0</v>
      </c>
      <c r="BT65" s="1">
        <v>0</v>
      </c>
      <c r="BU65" s="1">
        <v>0</v>
      </c>
      <c r="BV65" s="1">
        <v>0</v>
      </c>
      <c r="BW65" s="1">
        <v>0</v>
      </c>
      <c r="BX65" s="1">
        <v>0</v>
      </c>
      <c r="BY65" s="1">
        <v>0</v>
      </c>
      <c r="BZ65" s="1">
        <v>0</v>
      </c>
      <c r="CA65" s="1">
        <v>0</v>
      </c>
      <c r="CB65" s="1">
        <v>0</v>
      </c>
      <c r="CC65" s="1">
        <v>0</v>
      </c>
      <c r="CD65" s="1">
        <v>0</v>
      </c>
      <c r="CE65" s="1">
        <v>0</v>
      </c>
      <c r="CF65" s="1">
        <v>0</v>
      </c>
      <c r="CG65" s="1">
        <v>0</v>
      </c>
      <c r="CH65" s="1">
        <v>0</v>
      </c>
      <c r="CI65" s="1">
        <v>0</v>
      </c>
      <c r="CJ65" s="1">
        <v>0</v>
      </c>
      <c r="CK65" s="1">
        <v>0</v>
      </c>
      <c r="CL65" s="1">
        <v>0</v>
      </c>
      <c r="CM65" s="1">
        <v>0</v>
      </c>
      <c r="CN65" s="1">
        <v>0</v>
      </c>
      <c r="CO65" s="1">
        <v>0</v>
      </c>
      <c r="CP65" s="1">
        <v>0</v>
      </c>
      <c r="CQ65" s="1">
        <v>0</v>
      </c>
      <c r="CR65" s="1">
        <v>0</v>
      </c>
      <c r="CS65" s="1">
        <v>0</v>
      </c>
      <c r="CT65" s="1">
        <v>0</v>
      </c>
      <c r="CU65" s="1">
        <v>0</v>
      </c>
      <c r="CV65" s="1">
        <v>0</v>
      </c>
      <c r="CW65" s="1">
        <v>0</v>
      </c>
      <c r="CX65" s="1">
        <v>0</v>
      </c>
      <c r="CY65" s="1">
        <v>0</v>
      </c>
      <c r="CZ65" s="1">
        <v>0</v>
      </c>
      <c r="DA65" s="1">
        <v>0</v>
      </c>
      <c r="DB65" s="1">
        <v>0</v>
      </c>
      <c r="DC65" s="3">
        <v>0</v>
      </c>
    </row>
    <row r="66" spans="1:107" customFormat="1" ht="12.75" customHeight="1">
      <c r="A66" s="253">
        <v>461</v>
      </c>
      <c r="B66" s="291" t="s">
        <v>278</v>
      </c>
      <c r="C66" s="1">
        <v>6.8919306978079834E-3</v>
      </c>
      <c r="D66" s="1">
        <v>9.3690777846389718E-3</v>
      </c>
      <c r="E66" s="1">
        <v>3.4466342949633438E-2</v>
      </c>
      <c r="F66" s="1">
        <v>7.0802663862600769E-3</v>
      </c>
      <c r="G66" s="1">
        <v>8.1424567507490091E-3</v>
      </c>
      <c r="H66" s="1">
        <v>0</v>
      </c>
      <c r="I66" s="1">
        <v>4.3543393588335165E-2</v>
      </c>
      <c r="J66" s="1">
        <v>1.116786738308074E-2</v>
      </c>
      <c r="K66" s="1">
        <v>7.3275374426720278E-3</v>
      </c>
      <c r="L66" s="1">
        <v>7.1322953814038446E-3</v>
      </c>
      <c r="M66" s="1">
        <v>0</v>
      </c>
      <c r="N66" s="1">
        <v>3.9076923076923079E-2</v>
      </c>
      <c r="O66" s="1">
        <v>1.7147435897435899E-2</v>
      </c>
      <c r="P66" s="1">
        <v>1.2414202186255403E-2</v>
      </c>
      <c r="Q66" s="1">
        <v>1.2085552993559673E-2</v>
      </c>
      <c r="R66" s="1">
        <v>0.13220561035758324</v>
      </c>
      <c r="S66" s="1">
        <v>1.0213776722090262E-2</v>
      </c>
      <c r="T66" s="1">
        <v>2.2757697456492636E-2</v>
      </c>
      <c r="U66" s="1">
        <v>4.2605895466930888E-2</v>
      </c>
      <c r="V66" s="1">
        <v>0.20152286266619324</v>
      </c>
      <c r="W66" s="1">
        <v>8.5324109622464134E-3</v>
      </c>
      <c r="X66" s="1">
        <v>3.1953875720691867E-2</v>
      </c>
      <c r="Y66" s="1">
        <v>2.0962042356787423E-2</v>
      </c>
      <c r="Z66" s="1">
        <v>7.0038910505836577E-2</v>
      </c>
      <c r="AA66" s="1">
        <v>8.1892872385830127E-3</v>
      </c>
      <c r="AB66" s="1">
        <v>2.4038787090832757E-2</v>
      </c>
      <c r="AC66" s="1">
        <v>7.1154655616966281E-3</v>
      </c>
      <c r="AD66" s="1">
        <v>9.0169475158128534E-3</v>
      </c>
      <c r="AE66" s="1">
        <v>2.7616367973576365E-2</v>
      </c>
      <c r="AF66" s="1">
        <v>2.1939058171745154E-2</v>
      </c>
      <c r="AG66" s="1">
        <v>7.9840319361277438E-3</v>
      </c>
      <c r="AH66" s="1">
        <v>1.5384615384615385E-2</v>
      </c>
      <c r="AI66" s="1">
        <v>0.11411390535115314</v>
      </c>
      <c r="AJ66" s="1">
        <v>3.3030904451375104E-2</v>
      </c>
      <c r="AK66" s="1">
        <v>4.0015189633075425E-2</v>
      </c>
      <c r="AL66" s="1">
        <v>2.2145093422018619E-2</v>
      </c>
      <c r="AM66" s="1">
        <v>0.11915187831297534</v>
      </c>
      <c r="AN66" s="1">
        <v>1.2099644128113879E-2</v>
      </c>
      <c r="AO66" s="1">
        <v>3.5053598457359683E-2</v>
      </c>
      <c r="AP66" s="1">
        <v>2.4120044460911448E-2</v>
      </c>
      <c r="AQ66" s="1">
        <v>1.1621002629569938E-2</v>
      </c>
      <c r="AR66" s="1">
        <v>2.1575783598110777E-2</v>
      </c>
      <c r="AS66" s="1">
        <v>9.8855068416643394E-3</v>
      </c>
      <c r="AT66" s="1">
        <v>1.0442844943271929E-2</v>
      </c>
      <c r="AU66" s="1">
        <v>1.4593758386083443E-2</v>
      </c>
      <c r="AV66" s="1">
        <v>3.1942576980690286E-2</v>
      </c>
      <c r="AW66" s="1">
        <v>2.795136916259516E-2</v>
      </c>
      <c r="AX66" s="1">
        <v>6.3925362819626814E-3</v>
      </c>
      <c r="AY66" s="1">
        <v>6.3532401524777635E-3</v>
      </c>
      <c r="AZ66" s="1">
        <v>6.2415654520917678E-3</v>
      </c>
      <c r="BA66" s="1">
        <v>1.1694419727977629E-2</v>
      </c>
      <c r="BB66" s="1">
        <v>5.8488500610797637E-3</v>
      </c>
      <c r="BC66" s="1">
        <v>6.5497455883945007E-3</v>
      </c>
      <c r="BD66" s="1">
        <v>6.9645830405696014E-3</v>
      </c>
      <c r="BE66" s="1">
        <v>1.7239013815906815E-2</v>
      </c>
      <c r="BF66" s="1">
        <v>6.1728395061728392E-3</v>
      </c>
      <c r="BG66" s="1">
        <v>7.0467648942985264E-3</v>
      </c>
      <c r="BH66" s="1">
        <v>2.7188350660850742E-2</v>
      </c>
      <c r="BI66" s="1">
        <v>2.6500889382488645E-3</v>
      </c>
      <c r="BJ66" s="1">
        <v>1.6019567988424571E-3</v>
      </c>
      <c r="BK66" s="1">
        <v>1.7154152262693638E-3</v>
      </c>
      <c r="BL66" s="1">
        <v>3.3737057766632626E-3</v>
      </c>
      <c r="BM66" s="1">
        <v>8.9293122230015065E-2</v>
      </c>
      <c r="BN66" s="1">
        <v>2.2156045265038712E-2</v>
      </c>
      <c r="BO66" s="1">
        <v>4.631510522466889E-2</v>
      </c>
      <c r="BP66" s="1">
        <v>7.0079343611937614E-2</v>
      </c>
      <c r="BQ66" s="1">
        <v>1.9666049522767067E-2</v>
      </c>
      <c r="BR66" s="1">
        <v>4.5665203964164493E-3</v>
      </c>
      <c r="BS66" s="1">
        <v>1.4252578447533882E-2</v>
      </c>
      <c r="BT66" s="1">
        <v>5.1465652271201609E-3</v>
      </c>
      <c r="BU66" s="1">
        <v>0</v>
      </c>
      <c r="BV66" s="1">
        <v>5.3887539048941342E-2</v>
      </c>
      <c r="BW66" s="1">
        <v>4.2084718367844838E-3</v>
      </c>
      <c r="BX66" s="1">
        <v>1.6396451514224533E-3</v>
      </c>
      <c r="BY66" s="1">
        <v>8.9671387172617426E-4</v>
      </c>
      <c r="BZ66" s="1">
        <v>2.745995423340961E-3</v>
      </c>
      <c r="CA66" s="1">
        <v>3.0710172744721691E-3</v>
      </c>
      <c r="CB66" s="1">
        <v>4.7315532586850416E-2</v>
      </c>
      <c r="CC66" s="1">
        <v>7.8238191828455522E-3</v>
      </c>
      <c r="CD66" s="1">
        <v>5.6215663728120605E-3</v>
      </c>
      <c r="CE66" s="1">
        <v>8.7407249618347716E-3</v>
      </c>
      <c r="CF66" s="1">
        <v>5.0478953853491789E-3</v>
      </c>
      <c r="CG66" s="1">
        <v>2.1234428086070213E-3</v>
      </c>
      <c r="CH66" s="1">
        <v>3.2894736842105261E-3</v>
      </c>
      <c r="CI66" s="1">
        <v>4.2256588978436069E-3</v>
      </c>
      <c r="CJ66" s="1">
        <v>9.3239135792327274E-3</v>
      </c>
      <c r="CK66" s="1">
        <v>2.3207230119442299E-2</v>
      </c>
      <c r="CL66" s="1">
        <v>8.4178942762486199E-3</v>
      </c>
      <c r="CM66" s="1">
        <v>7.0996613695135059E-3</v>
      </c>
      <c r="CN66" s="1">
        <v>1.0734879155931788E-2</v>
      </c>
      <c r="CO66" s="1">
        <v>1.8832052062432835E-2</v>
      </c>
      <c r="CP66" s="1">
        <v>1.1827966609703942E-2</v>
      </c>
      <c r="CQ66" s="1">
        <v>3.0213450419510498E-3</v>
      </c>
      <c r="CR66" s="1">
        <v>3.3999312373457617E-3</v>
      </c>
      <c r="CS66" s="1">
        <v>4.930662557781202E-3</v>
      </c>
      <c r="CT66" s="1">
        <v>3.3942136738322288E-3</v>
      </c>
      <c r="CU66" s="1">
        <v>4.7507941416242653E-3</v>
      </c>
      <c r="CV66" s="1">
        <v>3.8441330998248688E-2</v>
      </c>
      <c r="CW66" s="1">
        <v>1.8804686930775701E-2</v>
      </c>
      <c r="CX66" s="1">
        <v>2.9639460296394603E-2</v>
      </c>
      <c r="CY66" s="1">
        <v>3.6132959648012539E-2</v>
      </c>
      <c r="CZ66" s="1">
        <v>2.3676629456247749E-2</v>
      </c>
      <c r="DA66" s="1">
        <v>0</v>
      </c>
      <c r="DB66" s="1">
        <v>4.3599437070559344E-3</v>
      </c>
      <c r="DC66" s="3">
        <v>1.8596674678133203E-2</v>
      </c>
    </row>
    <row r="67" spans="1:107" customFormat="1" ht="12.75" customHeight="1">
      <c r="A67" s="253">
        <v>462</v>
      </c>
      <c r="B67" s="291" t="s">
        <v>279</v>
      </c>
      <c r="C67" s="1">
        <v>0</v>
      </c>
      <c r="D67" s="1">
        <v>0</v>
      </c>
      <c r="E67" s="1">
        <v>1.1425307055127106E-3</v>
      </c>
      <c r="F67" s="1">
        <v>3.8555906063792496E-4</v>
      </c>
      <c r="G67" s="1">
        <v>0</v>
      </c>
      <c r="H67" s="1">
        <v>0</v>
      </c>
      <c r="I67" s="1">
        <v>3.3290056260195079E-5</v>
      </c>
      <c r="J67" s="1">
        <v>1.3372527287184059E-3</v>
      </c>
      <c r="K67" s="1">
        <v>2.4106031729455484E-3</v>
      </c>
      <c r="L67" s="1">
        <v>9.5677133165173519E-4</v>
      </c>
      <c r="M67" s="1">
        <v>0</v>
      </c>
      <c r="N67" s="1">
        <v>4.3076923076923075E-3</v>
      </c>
      <c r="O67" s="1">
        <v>1.201923076923077E-3</v>
      </c>
      <c r="P67" s="1">
        <v>8.4738581476146083E-5</v>
      </c>
      <c r="Q67" s="1">
        <v>3.9755108531446291E-4</v>
      </c>
      <c r="R67" s="1">
        <v>1.502774352651048E-3</v>
      </c>
      <c r="S67" s="1">
        <v>7.1258907363420433E-4</v>
      </c>
      <c r="T67" s="1">
        <v>7.8746357980943383E-4</v>
      </c>
      <c r="U67" s="1">
        <v>1.4243249938072826E-2</v>
      </c>
      <c r="V67" s="1">
        <v>3.5901684617508974E-3</v>
      </c>
      <c r="W67" s="1">
        <v>9.328960682018787E-5</v>
      </c>
      <c r="X67" s="1">
        <v>1.195814648729447E-3</v>
      </c>
      <c r="Y67" s="1">
        <v>7.8126878049953122E-4</v>
      </c>
      <c r="Z67" s="1">
        <v>0</v>
      </c>
      <c r="AA67" s="1">
        <v>3.3877507469056763E-3</v>
      </c>
      <c r="AB67" s="1">
        <v>2.0449897750511249E-3</v>
      </c>
      <c r="AC67" s="1">
        <v>6.3455400371848649E-6</v>
      </c>
      <c r="AD67" s="1">
        <v>8.5703249480952146E-4</v>
      </c>
      <c r="AE67" s="1">
        <v>5.4437580280139461E-3</v>
      </c>
      <c r="AF67" s="1">
        <v>3.4903047091412744E-3</v>
      </c>
      <c r="AG67" s="1">
        <v>0</v>
      </c>
      <c r="AH67" s="1">
        <v>0</v>
      </c>
      <c r="AI67" s="1">
        <v>3.3021081353516745E-4</v>
      </c>
      <c r="AJ67" s="1">
        <v>1.8854550609583215E-2</v>
      </c>
      <c r="AK67" s="1">
        <v>3.5600702520529738E-3</v>
      </c>
      <c r="AL67" s="1">
        <v>2.4233490438346811E-3</v>
      </c>
      <c r="AM67" s="1">
        <v>1.866789582853192E-2</v>
      </c>
      <c r="AN67" s="1">
        <v>0</v>
      </c>
      <c r="AO67" s="1">
        <v>3.0894275228596902E-4</v>
      </c>
      <c r="AP67" s="1">
        <v>2.8158577250833642E-3</v>
      </c>
      <c r="AQ67" s="1">
        <v>2.2902705912291117E-3</v>
      </c>
      <c r="AR67" s="1">
        <v>5.0450837269214255E-3</v>
      </c>
      <c r="AS67" s="1">
        <v>1.5219212510471935E-3</v>
      </c>
      <c r="AT67" s="1">
        <v>1.049164328412834E-3</v>
      </c>
      <c r="AU67" s="1">
        <v>1.128668171557562E-3</v>
      </c>
      <c r="AV67" s="1">
        <v>2.9958947040148055E-3</v>
      </c>
      <c r="AW67" s="1">
        <v>1.3634814225656176E-3</v>
      </c>
      <c r="AX67" s="1">
        <v>9.2144667127389999E-4</v>
      </c>
      <c r="AY67" s="1">
        <v>0</v>
      </c>
      <c r="AZ67" s="1">
        <v>3.3738191632928474E-4</v>
      </c>
      <c r="BA67" s="1">
        <v>1.1440193212152027E-3</v>
      </c>
      <c r="BB67" s="1">
        <v>2.2739652136205229E-4</v>
      </c>
      <c r="BC67" s="1">
        <v>6.4956154595647935E-4</v>
      </c>
      <c r="BD67" s="1">
        <v>3.1895277880688664E-3</v>
      </c>
      <c r="BE67" s="1">
        <v>8.6435166764992381E-4</v>
      </c>
      <c r="BF67" s="1">
        <v>6.1728395061728392E-3</v>
      </c>
      <c r="BG67" s="1">
        <v>8.0076873798846893E-4</v>
      </c>
      <c r="BH67" s="1">
        <v>3.1812666032599783E-3</v>
      </c>
      <c r="BI67" s="1">
        <v>8.8035322480158192E-4</v>
      </c>
      <c r="BJ67" s="1">
        <v>1.0162951734591931E-3</v>
      </c>
      <c r="BK67" s="1">
        <v>5.4858456474604015E-4</v>
      </c>
      <c r="BL67" s="1">
        <v>4.6533872781562248E-4</v>
      </c>
      <c r="BM67" s="1">
        <v>1.319147031173056E-3</v>
      </c>
      <c r="BN67" s="1">
        <v>1.6557474687313879E-2</v>
      </c>
      <c r="BO67" s="1">
        <v>1.7334308388180168E-3</v>
      </c>
      <c r="BP67" s="1">
        <v>3.7192318095753312E-3</v>
      </c>
      <c r="BQ67" s="1">
        <v>4.5636319236011646E-3</v>
      </c>
      <c r="BR67" s="1">
        <v>9.2604785713375443E-4</v>
      </c>
      <c r="BS67" s="1">
        <v>2.0131584705830865E-3</v>
      </c>
      <c r="BT67" s="1">
        <v>1.8232598228122953E-4</v>
      </c>
      <c r="BU67" s="1">
        <v>0</v>
      </c>
      <c r="BV67" s="1">
        <v>5.2065255119750087E-4</v>
      </c>
      <c r="BW67" s="1">
        <v>6.2517154097160811E-4</v>
      </c>
      <c r="BX67" s="1">
        <v>2.4472315692872438E-4</v>
      </c>
      <c r="BY67" s="1">
        <v>6.2879326371042708E-4</v>
      </c>
      <c r="BZ67" s="1">
        <v>5.2304674730304019E-4</v>
      </c>
      <c r="CA67" s="1">
        <v>3.8387715930902113E-4</v>
      </c>
      <c r="CB67" s="1">
        <v>1.5312470092831851E-4</v>
      </c>
      <c r="CC67" s="1">
        <v>8.6931324253839467E-4</v>
      </c>
      <c r="CD67" s="1">
        <v>8.9434010476555515E-4</v>
      </c>
      <c r="CE67" s="1">
        <v>8.662619377285476E-4</v>
      </c>
      <c r="CF67" s="1">
        <v>8.7443857069040905E-4</v>
      </c>
      <c r="CG67" s="1">
        <v>1.6515666289165722E-4</v>
      </c>
      <c r="CH67" s="1">
        <v>0</v>
      </c>
      <c r="CI67" s="1">
        <v>6.5345240688303205E-4</v>
      </c>
      <c r="CJ67" s="1">
        <v>2.6807962978175745E-3</v>
      </c>
      <c r="CK67" s="1">
        <v>4.8057669203043652E-3</v>
      </c>
      <c r="CL67" s="1">
        <v>3.9380743025024482E-3</v>
      </c>
      <c r="CM67" s="1">
        <v>1.8749606420775296E-3</v>
      </c>
      <c r="CN67" s="1">
        <v>2.8830818304502515E-3</v>
      </c>
      <c r="CO67" s="1">
        <v>6.7933659475017099E-3</v>
      </c>
      <c r="CP67" s="1">
        <v>5.5829433921749322E-3</v>
      </c>
      <c r="CQ67" s="1">
        <v>1.5867495544059471E-3</v>
      </c>
      <c r="CR67" s="1">
        <v>1.1460442373075601E-4</v>
      </c>
      <c r="CS67" s="1">
        <v>3.0816640986132513E-4</v>
      </c>
      <c r="CT67" s="1">
        <v>2.5860675610150314E-3</v>
      </c>
      <c r="CU67" s="1">
        <v>1.6304500604390972E-3</v>
      </c>
      <c r="CV67" s="1">
        <v>1.8176132099074305E-2</v>
      </c>
      <c r="CW67" s="1">
        <v>1.7155385400038418E-2</v>
      </c>
      <c r="CX67" s="1">
        <v>9.8552434318857681E-3</v>
      </c>
      <c r="CY67" s="1">
        <v>1.7930868215652593E-3</v>
      </c>
      <c r="CZ67" s="1">
        <v>7.5021005881646865E-3</v>
      </c>
      <c r="DA67" s="1">
        <v>0</v>
      </c>
      <c r="DB67" s="1">
        <v>1.6556748254642787E-4</v>
      </c>
      <c r="DC67" s="3">
        <v>2.2548165120462147E-3</v>
      </c>
    </row>
    <row r="68" spans="1:107" customFormat="1" ht="12.75" customHeight="1">
      <c r="A68" s="254">
        <v>471</v>
      </c>
      <c r="B68" s="264" t="s">
        <v>204</v>
      </c>
      <c r="C68" s="26">
        <v>1.1965157461472193E-4</v>
      </c>
      <c r="D68" s="26">
        <v>1.3201882332900369E-3</v>
      </c>
      <c r="E68" s="26">
        <v>1.7137960582690661E-3</v>
      </c>
      <c r="F68" s="26">
        <v>2.1030494216614089E-4</v>
      </c>
      <c r="G68" s="26">
        <v>2.6577752005412197E-4</v>
      </c>
      <c r="H68" s="26">
        <v>0</v>
      </c>
      <c r="I68" s="26">
        <v>2.6299144445554113E-3</v>
      </c>
      <c r="J68" s="26">
        <v>1.7046960460689589E-3</v>
      </c>
      <c r="K68" s="26">
        <v>2.5324387123723991E-3</v>
      </c>
      <c r="L68" s="26">
        <v>0</v>
      </c>
      <c r="M68" s="26">
        <v>0</v>
      </c>
      <c r="N68" s="26">
        <v>4.6153846153846153E-4</v>
      </c>
      <c r="O68" s="26">
        <v>9.6153846153846159E-4</v>
      </c>
      <c r="P68" s="26">
        <v>4.2369290738073043E-4</v>
      </c>
      <c r="Q68" s="26">
        <v>3.9755108531446291E-4</v>
      </c>
      <c r="R68" s="26">
        <v>7.0514796547472254E-3</v>
      </c>
      <c r="S68" s="26">
        <v>7.1258907363420433E-4</v>
      </c>
      <c r="T68" s="26">
        <v>4.7247814788566029E-4</v>
      </c>
      <c r="U68" s="26">
        <v>2.4770869457517958E-3</v>
      </c>
      <c r="V68" s="26">
        <v>2.2487868386791335E-3</v>
      </c>
      <c r="W68" s="26">
        <v>5.4179733191724499E-4</v>
      </c>
      <c r="X68" s="26">
        <v>2.3403800982276317E-3</v>
      </c>
      <c r="Y68" s="26">
        <v>1.4303228442991418E-3</v>
      </c>
      <c r="Z68" s="26">
        <v>3.8910505836575876E-3</v>
      </c>
      <c r="AA68" s="26">
        <v>2.9609475032010245E-3</v>
      </c>
      <c r="AB68" s="26">
        <v>2.1533336041929061E-3</v>
      </c>
      <c r="AC68" s="26">
        <v>2.2843944133865511E-4</v>
      </c>
      <c r="AD68" s="26">
        <v>1.8106320312877215E-3</v>
      </c>
      <c r="AE68" s="26">
        <v>8.563214875527555E-4</v>
      </c>
      <c r="AF68" s="26">
        <v>6.094182825484765E-4</v>
      </c>
      <c r="AG68" s="26">
        <v>0</v>
      </c>
      <c r="AH68" s="26">
        <v>0</v>
      </c>
      <c r="AI68" s="26">
        <v>1.0427709901110551E-3</v>
      </c>
      <c r="AJ68" s="26">
        <v>8.5058123050751346E-4</v>
      </c>
      <c r="AK68" s="26">
        <v>6.1707884368918217E-4</v>
      </c>
      <c r="AL68" s="26">
        <v>5.5368147650318748E-4</v>
      </c>
      <c r="AM68" s="26">
        <v>6.9140354920488594E-4</v>
      </c>
      <c r="AN68" s="26">
        <v>0</v>
      </c>
      <c r="AO68" s="26">
        <v>6.1373862199091836E-4</v>
      </c>
      <c r="AP68" s="26">
        <v>2.5935531678399407E-4</v>
      </c>
      <c r="AQ68" s="26">
        <v>6.3618627534141998E-4</v>
      </c>
      <c r="AR68" s="26">
        <v>6.0827250608272508E-4</v>
      </c>
      <c r="AS68" s="26">
        <v>6.1435353253281211E-4</v>
      </c>
      <c r="AT68" s="26">
        <v>5.123825789923143E-4</v>
      </c>
      <c r="AU68" s="26">
        <v>3.9463922082432238E-4</v>
      </c>
      <c r="AV68" s="26">
        <v>1.0327145566740457E-3</v>
      </c>
      <c r="AW68" s="26">
        <v>1.2498579706851495E-3</v>
      </c>
      <c r="AX68" s="26">
        <v>3.455425017277125E-4</v>
      </c>
      <c r="AY68" s="26">
        <v>6.3532401524777639E-4</v>
      </c>
      <c r="AZ68" s="26">
        <v>5.0607287449392713E-4</v>
      </c>
      <c r="BA68" s="26">
        <v>1.1440193212152027E-3</v>
      </c>
      <c r="BB68" s="26">
        <v>1.2163069747272564E-4</v>
      </c>
      <c r="BC68" s="26">
        <v>2.7065064414853306E-4</v>
      </c>
      <c r="BD68" s="26">
        <v>2.9169913682605789E-4</v>
      </c>
      <c r="BE68" s="26">
        <v>6.3797384993208664E-4</v>
      </c>
      <c r="BF68" s="26">
        <v>0</v>
      </c>
      <c r="BG68" s="26">
        <v>4.8046124279308138E-4</v>
      </c>
      <c r="BH68" s="26">
        <v>2.3613525302548294E-3</v>
      </c>
      <c r="BI68" s="26">
        <v>6.8622405215302792E-4</v>
      </c>
      <c r="BJ68" s="26">
        <v>1.291900644227788E-3</v>
      </c>
      <c r="BK68" s="26">
        <v>5.2246149023432394E-4</v>
      </c>
      <c r="BL68" s="26">
        <v>6.5922986440546517E-4</v>
      </c>
      <c r="BM68" s="26">
        <v>3.6112396102248818E-4</v>
      </c>
      <c r="BN68" s="26">
        <v>3.6331149493746277E-3</v>
      </c>
      <c r="BO68" s="26">
        <v>2.7897402562227459E-3</v>
      </c>
      <c r="BP68" s="26">
        <v>9.0388603372103509E-3</v>
      </c>
      <c r="BQ68" s="26">
        <v>2.4108446442705203E-3</v>
      </c>
      <c r="BR68" s="26">
        <v>1.2318985255449027E-3</v>
      </c>
      <c r="BS68" s="26">
        <v>1.8672774219901092E-3</v>
      </c>
      <c r="BT68" s="26">
        <v>2.4862633947440394E-4</v>
      </c>
      <c r="BU68" s="26">
        <v>0</v>
      </c>
      <c r="BV68" s="26">
        <v>6.5949323151683441E-3</v>
      </c>
      <c r="BW68" s="26">
        <v>1.0749900887438626E-3</v>
      </c>
      <c r="BX68" s="26">
        <v>1.0021413276231263E-2</v>
      </c>
      <c r="BY68" s="26">
        <v>6.5613210126305428E-4</v>
      </c>
      <c r="BZ68" s="26">
        <v>1.9614253023864008E-4</v>
      </c>
      <c r="CA68" s="26">
        <v>1.1516314779270633E-3</v>
      </c>
      <c r="CB68" s="26">
        <v>1.7035122978275434E-3</v>
      </c>
      <c r="CC68" s="26">
        <v>2.8977108084613156E-3</v>
      </c>
      <c r="CD68" s="26">
        <v>6.3881436054682506E-4</v>
      </c>
      <c r="CE68" s="26">
        <v>4.927752334291902E-3</v>
      </c>
      <c r="CF68" s="26">
        <v>6.359553241384793E-4</v>
      </c>
      <c r="CG68" s="26">
        <v>1.6515666289165722E-4</v>
      </c>
      <c r="CH68" s="26">
        <v>0</v>
      </c>
      <c r="CI68" s="26">
        <v>8.7126987584404273E-4</v>
      </c>
      <c r="CJ68" s="26">
        <v>3.9924422903146305E-3</v>
      </c>
      <c r="CK68" s="26">
        <v>8.6041394002700153E-3</v>
      </c>
      <c r="CL68" s="26">
        <v>1.1605859187798221E-2</v>
      </c>
      <c r="CM68" s="26">
        <v>4.2638595749953786E-3</v>
      </c>
      <c r="CN68" s="26">
        <v>3.5578456631088209E-3</v>
      </c>
      <c r="CO68" s="26">
        <v>5.974254345424623E-3</v>
      </c>
      <c r="CP68" s="26">
        <v>7.2113018815592872E-3</v>
      </c>
      <c r="CQ68" s="26">
        <v>2.217102117115159E-3</v>
      </c>
      <c r="CR68" s="26">
        <v>3.4381327119226802E-4</v>
      </c>
      <c r="CS68" s="26">
        <v>1.8489984591679506E-4</v>
      </c>
      <c r="CT68" s="26">
        <v>8.4855341845805721E-4</v>
      </c>
      <c r="CU68" s="26">
        <v>9.0518089562308492E-4</v>
      </c>
      <c r="CV68" s="26">
        <v>1.1546159619714787E-2</v>
      </c>
      <c r="CW68" s="26">
        <v>9.1936968861981942E-3</v>
      </c>
      <c r="CX68" s="26">
        <v>1.59994101599941E-2</v>
      </c>
      <c r="CY68" s="26">
        <v>5.8312991592080286E-3</v>
      </c>
      <c r="CZ68" s="26">
        <v>5.1314368023046451E-3</v>
      </c>
      <c r="DA68" s="26">
        <v>0</v>
      </c>
      <c r="DB68" s="26">
        <v>1.3797290212202323E-3</v>
      </c>
      <c r="DC68" s="6">
        <v>1.9921221999034612E-3</v>
      </c>
    </row>
    <row r="69" spans="1:107" customFormat="1" ht="12.75" customHeight="1">
      <c r="A69" s="253">
        <v>481</v>
      </c>
      <c r="B69" s="291" t="s">
        <v>205</v>
      </c>
      <c r="C69" s="1">
        <v>0</v>
      </c>
      <c r="D69" s="1">
        <v>5.3233396503630517E-4</v>
      </c>
      <c r="E69" s="1">
        <v>1.332952489764829E-3</v>
      </c>
      <c r="F69" s="1">
        <v>1.4020329477742728E-4</v>
      </c>
      <c r="G69" s="1">
        <v>0</v>
      </c>
      <c r="H69" s="1">
        <v>0</v>
      </c>
      <c r="I69" s="1">
        <v>1.4647624754485836E-3</v>
      </c>
      <c r="J69" s="1">
        <v>5.6020046743608892E-4</v>
      </c>
      <c r="K69" s="1">
        <v>2.175634632622336E-4</v>
      </c>
      <c r="L69" s="1">
        <v>2.6093763590501868E-4</v>
      </c>
      <c r="M69" s="1">
        <v>0</v>
      </c>
      <c r="N69" s="1">
        <v>0</v>
      </c>
      <c r="O69" s="1">
        <v>1.6025641025641026E-4</v>
      </c>
      <c r="P69" s="1">
        <v>3.3895432590458433E-4</v>
      </c>
      <c r="Q69" s="1">
        <v>1.5902043412578516E-4</v>
      </c>
      <c r="R69" s="1">
        <v>3.9303329223181254E-3</v>
      </c>
      <c r="S69" s="1">
        <v>2.3752969121140142E-4</v>
      </c>
      <c r="T69" s="1">
        <v>3.9373178990471691E-4</v>
      </c>
      <c r="U69" s="1">
        <v>3.591776071340104E-3</v>
      </c>
      <c r="V69" s="1">
        <v>4.1425020712510356E-3</v>
      </c>
      <c r="W69" s="1">
        <v>8.2884227597936142E-4</v>
      </c>
      <c r="X69" s="1">
        <v>1.3709160794362588E-3</v>
      </c>
      <c r="Y69" s="1">
        <v>1.9231231519988462E-4</v>
      </c>
      <c r="Z69" s="1">
        <v>3.8910505836575876E-3</v>
      </c>
      <c r="AA69" s="1">
        <v>2.6141698676909945E-3</v>
      </c>
      <c r="AB69" s="1">
        <v>5.6880510299435255E-4</v>
      </c>
      <c r="AC69" s="1">
        <v>0</v>
      </c>
      <c r="AD69" s="1">
        <v>1.3277968229443292E-4</v>
      </c>
      <c r="AE69" s="1">
        <v>3.058291026974127E-5</v>
      </c>
      <c r="AF69" s="1">
        <v>5.5401662049861494E-5</v>
      </c>
      <c r="AG69" s="1">
        <v>0</v>
      </c>
      <c r="AH69" s="1">
        <v>0</v>
      </c>
      <c r="AI69" s="1">
        <v>1.4772589026573282E-3</v>
      </c>
      <c r="AJ69" s="1">
        <v>2.1264530762687837E-4</v>
      </c>
      <c r="AK69" s="1">
        <v>2.70565339156026E-3</v>
      </c>
      <c r="AL69" s="1">
        <v>1.8768863610277542E-4</v>
      </c>
      <c r="AM69" s="1">
        <v>0</v>
      </c>
      <c r="AN69" s="1">
        <v>0</v>
      </c>
      <c r="AO69" s="1">
        <v>0</v>
      </c>
      <c r="AP69" s="1">
        <v>7.0396443127084104E-4</v>
      </c>
      <c r="AQ69" s="1">
        <v>4.2412418356094667E-5</v>
      </c>
      <c r="AR69" s="1">
        <v>0</v>
      </c>
      <c r="AS69" s="1">
        <v>2.0943870427254956E-4</v>
      </c>
      <c r="AT69" s="1">
        <v>0</v>
      </c>
      <c r="AU69" s="1">
        <v>2.3678353249459343E-5</v>
      </c>
      <c r="AV69" s="1">
        <v>5.9304400284252129E-4</v>
      </c>
      <c r="AW69" s="1">
        <v>3.9768208158163848E-4</v>
      </c>
      <c r="AX69" s="1">
        <v>1.7277125086385625E-4</v>
      </c>
      <c r="AY69" s="1">
        <v>0</v>
      </c>
      <c r="AZ69" s="1">
        <v>0</v>
      </c>
      <c r="BA69" s="1">
        <v>3.8133977373840089E-4</v>
      </c>
      <c r="BB69" s="1">
        <v>1.5864873583398995E-5</v>
      </c>
      <c r="BC69" s="1">
        <v>2.1652051531882645E-4</v>
      </c>
      <c r="BD69" s="1">
        <v>3.1937861696283713E-5</v>
      </c>
      <c r="BE69" s="1">
        <v>8.0947219668802393E-4</v>
      </c>
      <c r="BF69" s="1">
        <v>0</v>
      </c>
      <c r="BG69" s="1">
        <v>0</v>
      </c>
      <c r="BH69" s="1">
        <v>0</v>
      </c>
      <c r="BI69" s="1">
        <v>3.1602423454415762E-4</v>
      </c>
      <c r="BJ69" s="1">
        <v>0</v>
      </c>
      <c r="BK69" s="1">
        <v>3.3611689205074844E-3</v>
      </c>
      <c r="BL69" s="1">
        <v>3.8002662771609167E-3</v>
      </c>
      <c r="BM69" s="1">
        <v>5.6765105278080369E-3</v>
      </c>
      <c r="BN69" s="1">
        <v>1.0125074449076831E-3</v>
      </c>
      <c r="BO69" s="1">
        <v>1.1646488448308551E-3</v>
      </c>
      <c r="BP69" s="1">
        <v>0</v>
      </c>
      <c r="BQ69" s="1">
        <v>1.0010547445318684E-3</v>
      </c>
      <c r="BR69" s="1">
        <v>2.0644920117752507E-3</v>
      </c>
      <c r="BS69" s="1">
        <v>7.2940524296488646E-5</v>
      </c>
      <c r="BT69" s="1">
        <v>0</v>
      </c>
      <c r="BU69" s="1">
        <v>0</v>
      </c>
      <c r="BV69" s="1">
        <v>1.5098923984727525E-2</v>
      </c>
      <c r="BW69" s="1">
        <v>1.5705528956116007E-3</v>
      </c>
      <c r="BX69" s="1">
        <v>0</v>
      </c>
      <c r="BY69" s="1">
        <v>1.2193121548471758E-3</v>
      </c>
      <c r="BZ69" s="1">
        <v>5.2304674730304019E-4</v>
      </c>
      <c r="CA69" s="1">
        <v>2.6871401151631479E-3</v>
      </c>
      <c r="CB69" s="1">
        <v>1.0718729064982295E-3</v>
      </c>
      <c r="CC69" s="1">
        <v>3.4772529701535787E-3</v>
      </c>
      <c r="CD69" s="1">
        <v>1.0221029768749201E-3</v>
      </c>
      <c r="CE69" s="1">
        <v>5.6662051336670571E-3</v>
      </c>
      <c r="CF69" s="1">
        <v>2.822051750864502E-3</v>
      </c>
      <c r="CG69" s="1">
        <v>2.1234428086070215E-4</v>
      </c>
      <c r="CH69" s="1">
        <v>1.6447368421052631E-3</v>
      </c>
      <c r="CI69" s="1">
        <v>6.5345240688303205E-4</v>
      </c>
      <c r="CJ69" s="1">
        <v>1.8341137490073659E-2</v>
      </c>
      <c r="CK69" s="1">
        <v>4.3020697001350076E-3</v>
      </c>
      <c r="CL69" s="1">
        <v>2.2503281728585419E-3</v>
      </c>
      <c r="CM69" s="1">
        <v>2.1959181517722747E-3</v>
      </c>
      <c r="CN69" s="1">
        <v>4.1712673291620659E-3</v>
      </c>
      <c r="CO69" s="1">
        <v>2.6602340104154923E-3</v>
      </c>
      <c r="CP69" s="1">
        <v>2.800418720754413E-3</v>
      </c>
      <c r="CQ69" s="1">
        <v>2.1736295265834891E-5</v>
      </c>
      <c r="CR69" s="1">
        <v>4.0111548305764603E-4</v>
      </c>
      <c r="CS69" s="1">
        <v>1.2326656394453004E-4</v>
      </c>
      <c r="CT69" s="1">
        <v>5.0509132051074831E-4</v>
      </c>
      <c r="CU69" s="1">
        <v>1.5742276445618867E-4</v>
      </c>
      <c r="CV69" s="1">
        <v>3.1461095821866403E-2</v>
      </c>
      <c r="CW69" s="1">
        <v>1.068402959469574E-2</v>
      </c>
      <c r="CX69" s="1">
        <v>8.8230234215635681E-3</v>
      </c>
      <c r="CY69" s="1">
        <v>8.9805020643100378E-3</v>
      </c>
      <c r="CZ69" s="1">
        <v>9.6026887528507989E-3</v>
      </c>
      <c r="DA69" s="1">
        <v>0</v>
      </c>
      <c r="DB69" s="1">
        <v>1.0844670106791026E-2</v>
      </c>
      <c r="DC69" s="3">
        <v>2.1665890890130448E-3</v>
      </c>
    </row>
    <row r="70" spans="1:107" customFormat="1" ht="12.75" customHeight="1">
      <c r="A70" s="253">
        <v>511</v>
      </c>
      <c r="B70" s="291" t="s">
        <v>3</v>
      </c>
      <c r="C70" s="1">
        <v>7.6935962477266195E-2</v>
      </c>
      <c r="D70" s="1">
        <v>5.5384025722377189E-2</v>
      </c>
      <c r="E70" s="1">
        <v>5.0937827287441687E-2</v>
      </c>
      <c r="F70" s="1">
        <v>2.4290220820189275E-2</v>
      </c>
      <c r="G70" s="1">
        <v>7.5867401179085719E-2</v>
      </c>
      <c r="H70" s="1">
        <v>0</v>
      </c>
      <c r="I70" s="1">
        <v>1.9408102799693731E-2</v>
      </c>
      <c r="J70" s="1">
        <v>6.9519070910536593E-2</v>
      </c>
      <c r="K70" s="1">
        <v>3.4079140885396271E-2</v>
      </c>
      <c r="L70" s="1">
        <v>9.524223710533182E-2</v>
      </c>
      <c r="M70" s="1">
        <v>0</v>
      </c>
      <c r="N70" s="1">
        <v>5.6461538461538459E-2</v>
      </c>
      <c r="O70" s="1">
        <v>8.2932692307692304E-2</v>
      </c>
      <c r="P70" s="1">
        <v>6.7960342343869162E-2</v>
      </c>
      <c r="Q70" s="1">
        <v>7.9351196628766801E-2</v>
      </c>
      <c r="R70" s="1">
        <v>7.4406596794081376E-2</v>
      </c>
      <c r="S70" s="1">
        <v>7.3159144893111636E-2</v>
      </c>
      <c r="T70" s="1">
        <v>6.9296795023230176E-2</v>
      </c>
      <c r="U70" s="1">
        <v>3.1211295516472629E-2</v>
      </c>
      <c r="V70" s="1">
        <v>2.1856629975934034E-2</v>
      </c>
      <c r="W70" s="1">
        <v>8.4462974790277794E-3</v>
      </c>
      <c r="X70" s="1">
        <v>2.1836429639120223E-2</v>
      </c>
      <c r="Y70" s="1">
        <v>2.3426043895285943E-2</v>
      </c>
      <c r="Z70" s="1">
        <v>5.0583657587548639E-2</v>
      </c>
      <c r="AA70" s="1">
        <v>4.0279556124626546E-2</v>
      </c>
      <c r="AB70" s="1">
        <v>5.0176735871287528E-2</v>
      </c>
      <c r="AC70" s="1">
        <v>8.6870443109060801E-3</v>
      </c>
      <c r="AD70" s="1">
        <v>2.0460141953551253E-2</v>
      </c>
      <c r="AE70" s="1">
        <v>5.7664077313597163E-2</v>
      </c>
      <c r="AF70" s="1">
        <v>4.781163434903047E-2</v>
      </c>
      <c r="AG70" s="1">
        <v>8.6826347305389226E-2</v>
      </c>
      <c r="AH70" s="1">
        <v>3.0769230769230771E-2</v>
      </c>
      <c r="AI70" s="1">
        <v>2.2662889518413599E-2</v>
      </c>
      <c r="AJ70" s="1">
        <v>4.5151686986107172E-2</v>
      </c>
      <c r="AK70" s="1">
        <v>3.6027910950776093E-2</v>
      </c>
      <c r="AL70" s="1">
        <v>8.7188590263435443E-3</v>
      </c>
      <c r="AM70" s="1">
        <v>4.2406084351233005E-2</v>
      </c>
      <c r="AN70" s="1">
        <v>7.6156583629893235E-2</v>
      </c>
      <c r="AO70" s="1">
        <v>1.1924360861722201E-2</v>
      </c>
      <c r="AP70" s="1">
        <v>4.7684327528714342E-2</v>
      </c>
      <c r="AQ70" s="1">
        <v>4.9749766731699042E-2</v>
      </c>
      <c r="AR70" s="1">
        <v>4.3688278231000431E-2</v>
      </c>
      <c r="AS70" s="1">
        <v>4.1440938285395142E-2</v>
      </c>
      <c r="AT70" s="1">
        <v>3.8184701720141517E-2</v>
      </c>
      <c r="AU70" s="1">
        <v>5.9961483212047549E-2</v>
      </c>
      <c r="AV70" s="1">
        <v>4.2545794755650533E-2</v>
      </c>
      <c r="AW70" s="1">
        <v>3.6359504601749804E-2</v>
      </c>
      <c r="AX70" s="1">
        <v>5.2868002764340012E-2</v>
      </c>
      <c r="AY70" s="1">
        <v>5.5273189326556546E-2</v>
      </c>
      <c r="AZ70" s="1">
        <v>4.0823211875843451E-2</v>
      </c>
      <c r="BA70" s="1">
        <v>5.7328079318672939E-2</v>
      </c>
      <c r="BB70" s="1">
        <v>4.4347609956794661E-2</v>
      </c>
      <c r="BC70" s="1">
        <v>3.8432391469091699E-2</v>
      </c>
      <c r="BD70" s="1">
        <v>2.9853383922906259E-2</v>
      </c>
      <c r="BE70" s="1">
        <v>6.4291300231865758E-2</v>
      </c>
      <c r="BF70" s="1">
        <v>3.7037037037037035E-2</v>
      </c>
      <c r="BG70" s="1">
        <v>7.7194106342088412E-2</v>
      </c>
      <c r="BH70" s="1">
        <v>5.7393985110360431E-3</v>
      </c>
      <c r="BI70" s="1">
        <v>5.9746638856534029E-2</v>
      </c>
      <c r="BJ70" s="1">
        <v>7.2225858683294869E-2</v>
      </c>
      <c r="BK70" s="1">
        <v>4.1474734633101418E-2</v>
      </c>
      <c r="BL70" s="1">
        <v>3.6658350891252925E-2</v>
      </c>
      <c r="BM70" s="1">
        <v>1.7895035291659828E-2</v>
      </c>
      <c r="BN70" s="1">
        <v>2.334723049434187E-2</v>
      </c>
      <c r="BO70" s="1">
        <v>1.9880284932694132E-2</v>
      </c>
      <c r="BP70" s="1">
        <v>1.4741682445225859E-2</v>
      </c>
      <c r="BQ70" s="1">
        <v>1.0753544824910677E-2</v>
      </c>
      <c r="BR70" s="1">
        <v>5.3396429193446303E-3</v>
      </c>
      <c r="BS70" s="1">
        <v>1.3858699616332841E-3</v>
      </c>
      <c r="BT70" s="1">
        <v>3.0581039755351682E-3</v>
      </c>
      <c r="BU70" s="1">
        <v>7.0890010737315436E-4</v>
      </c>
      <c r="BV70" s="1">
        <v>2.6032627559875042E-3</v>
      </c>
      <c r="BW70" s="1">
        <v>1.2816016589917965E-2</v>
      </c>
      <c r="BX70" s="1">
        <v>0.10842459467727134</v>
      </c>
      <c r="BY70" s="1">
        <v>1.3002351140029527E-2</v>
      </c>
      <c r="BZ70" s="1">
        <v>8.107224583197124E-3</v>
      </c>
      <c r="CA70" s="1">
        <v>7.677543186180422E-3</v>
      </c>
      <c r="CB70" s="1">
        <v>7.4648291702555268E-3</v>
      </c>
      <c r="CC70" s="1">
        <v>6.3025210084033615E-3</v>
      </c>
      <c r="CD70" s="1">
        <v>6.3881436054682508E-3</v>
      </c>
      <c r="CE70" s="1">
        <v>4.6650335498988182E-3</v>
      </c>
      <c r="CF70" s="1">
        <v>3.8554791525895306E-3</v>
      </c>
      <c r="CG70" s="1">
        <v>1.3943941109852774E-2</v>
      </c>
      <c r="CH70" s="1">
        <v>4.9342105263157892E-3</v>
      </c>
      <c r="CI70" s="1">
        <v>4.4870398605968198E-2</v>
      </c>
      <c r="CJ70" s="1">
        <v>9.8524055970864478E-3</v>
      </c>
      <c r="CK70" s="1">
        <v>8.707356043747342E-3</v>
      </c>
      <c r="CL70" s="1">
        <v>2.6274665055320567E-2</v>
      </c>
      <c r="CM70" s="1">
        <v>6.1150531103423479E-2</v>
      </c>
      <c r="CN70" s="1">
        <v>1.9138755980861243E-2</v>
      </c>
      <c r="CO70" s="1">
        <v>2.7023168083203705E-2</v>
      </c>
      <c r="CP70" s="1">
        <v>2.4326960069428912E-2</v>
      </c>
      <c r="CQ70" s="1">
        <v>3.840803373473025E-2</v>
      </c>
      <c r="CR70" s="1">
        <v>1.3007602093440807E-2</v>
      </c>
      <c r="CS70" s="1">
        <v>7.395993836671803E-3</v>
      </c>
      <c r="CT70" s="1">
        <v>6.3075804105382258E-2</v>
      </c>
      <c r="CU70" s="1">
        <v>1.1289461108143817E-2</v>
      </c>
      <c r="CV70" s="1">
        <v>5.220165123842882E-2</v>
      </c>
      <c r="CW70" s="1">
        <v>0.12223377690050539</v>
      </c>
      <c r="CX70" s="1">
        <v>2.8533510285335104E-2</v>
      </c>
      <c r="CY70" s="1">
        <v>2.211976011813278E-2</v>
      </c>
      <c r="CZ70" s="1">
        <v>3.5439923178489978E-2</v>
      </c>
      <c r="DA70" s="1">
        <v>0.22681140234754213</v>
      </c>
      <c r="DB70" s="1">
        <v>1.0072021854907695E-2</v>
      </c>
      <c r="DC70" s="3">
        <v>2.6706213757059734E-2</v>
      </c>
    </row>
    <row r="71" spans="1:107" customFormat="1" ht="12.75" customHeight="1">
      <c r="A71" s="253">
        <v>531</v>
      </c>
      <c r="B71" s="291" t="s">
        <v>4</v>
      </c>
      <c r="C71" s="1">
        <v>5.2168086532018761E-3</v>
      </c>
      <c r="D71" s="1">
        <v>4.4290185891020586E-3</v>
      </c>
      <c r="E71" s="1">
        <v>1.1139674378748929E-2</v>
      </c>
      <c r="F71" s="1">
        <v>6.0287416754293728E-3</v>
      </c>
      <c r="G71" s="1">
        <v>9.5196675364840055E-3</v>
      </c>
      <c r="H71" s="1">
        <v>0</v>
      </c>
      <c r="I71" s="1">
        <v>3.388927727287859E-2</v>
      </c>
      <c r="J71" s="1">
        <v>3.921403272052623E-3</v>
      </c>
      <c r="K71" s="1">
        <v>2.6786413596846199E-2</v>
      </c>
      <c r="L71" s="1">
        <v>3.4791684787335827E-3</v>
      </c>
      <c r="M71" s="1">
        <v>0</v>
      </c>
      <c r="N71" s="1">
        <v>1.523076923076923E-2</v>
      </c>
      <c r="O71" s="1">
        <v>1.5064102564102564E-2</v>
      </c>
      <c r="P71" s="1">
        <v>8.3891195661384629E-3</v>
      </c>
      <c r="Q71" s="1">
        <v>1.7253717102647691E-2</v>
      </c>
      <c r="R71" s="1">
        <v>8.1689272503082614E-3</v>
      </c>
      <c r="S71" s="1">
        <v>9.026128266033254E-3</v>
      </c>
      <c r="T71" s="1">
        <v>9.2920702417513198E-3</v>
      </c>
      <c r="U71" s="1">
        <v>9.4129303938568238E-3</v>
      </c>
      <c r="V71" s="1">
        <v>8.008837337752003E-3</v>
      </c>
      <c r="W71" s="1">
        <v>3.7208200874051856E-3</v>
      </c>
      <c r="X71" s="1">
        <v>6.9229126628229769E-3</v>
      </c>
      <c r="Y71" s="1">
        <v>4.290968532897425E-3</v>
      </c>
      <c r="Z71" s="1">
        <v>0</v>
      </c>
      <c r="AA71" s="1">
        <v>6.3220230473751598E-3</v>
      </c>
      <c r="AB71" s="1">
        <v>3.2042687468681864E-2</v>
      </c>
      <c r="AC71" s="1">
        <v>3.223534338889911E-3</v>
      </c>
      <c r="AD71" s="1">
        <v>6.1440780261696679E-3</v>
      </c>
      <c r="AE71" s="1">
        <v>3.5476175912899873E-3</v>
      </c>
      <c r="AF71" s="1">
        <v>5.0415512465373964E-3</v>
      </c>
      <c r="AG71" s="1">
        <v>5.9880239520958087E-3</v>
      </c>
      <c r="AH71" s="1">
        <v>0</v>
      </c>
      <c r="AI71" s="1">
        <v>9.1242461634717317E-3</v>
      </c>
      <c r="AJ71" s="1">
        <v>1.8500141763538418E-2</v>
      </c>
      <c r="AK71" s="1">
        <v>1.0300469929273271E-2</v>
      </c>
      <c r="AL71" s="1">
        <v>3.9876616378143517E-3</v>
      </c>
      <c r="AM71" s="1">
        <v>7.8359068909887065E-3</v>
      </c>
      <c r="AN71" s="1">
        <v>6.405693950177936E-3</v>
      </c>
      <c r="AO71" s="1">
        <v>6.3903460573513857E-3</v>
      </c>
      <c r="AP71" s="1">
        <v>6.3727306409781404E-3</v>
      </c>
      <c r="AQ71" s="1">
        <v>1.4123335312579524E-2</v>
      </c>
      <c r="AR71" s="1">
        <v>1.1521396879919852E-2</v>
      </c>
      <c r="AS71" s="1">
        <v>6.6601507958670763E-3</v>
      </c>
      <c r="AT71" s="1">
        <v>6.8805660607539343E-3</v>
      </c>
      <c r="AU71" s="1">
        <v>6.3536914552715911E-3</v>
      </c>
      <c r="AV71" s="1">
        <v>5.3118337840808586E-3</v>
      </c>
      <c r="AW71" s="1">
        <v>6.4765367571866838E-3</v>
      </c>
      <c r="AX71" s="1">
        <v>5.2983183598249248E-3</v>
      </c>
      <c r="AY71" s="1">
        <v>5.7179161372299869E-3</v>
      </c>
      <c r="AZ71" s="1">
        <v>4.3859649122807015E-3</v>
      </c>
      <c r="BA71" s="1">
        <v>3.9405109952968097E-3</v>
      </c>
      <c r="BB71" s="1">
        <v>4.0878490933224749E-3</v>
      </c>
      <c r="BC71" s="1">
        <v>9.1479917722204172E-3</v>
      </c>
      <c r="BD71" s="1">
        <v>3.2768246100387086E-3</v>
      </c>
      <c r="BE71" s="1">
        <v>1.3308271708260733E-2</v>
      </c>
      <c r="BF71" s="1">
        <v>0</v>
      </c>
      <c r="BG71" s="1">
        <v>2.370275464445868E-2</v>
      </c>
      <c r="BH71" s="1">
        <v>2.3613525302548294E-3</v>
      </c>
      <c r="BI71" s="1">
        <v>1.1995377016911812E-2</v>
      </c>
      <c r="BJ71" s="1">
        <v>7.2346436076756128E-3</v>
      </c>
      <c r="BK71" s="1">
        <v>1.7171567645701449E-2</v>
      </c>
      <c r="BL71" s="1">
        <v>1.49554696689632E-2</v>
      </c>
      <c r="BM71" s="1">
        <v>1.814274842194798E-2</v>
      </c>
      <c r="BN71" s="1">
        <v>6.3132817153067301E-3</v>
      </c>
      <c r="BO71" s="1">
        <v>2.6786923431109666E-2</v>
      </c>
      <c r="BP71" s="1">
        <v>2.7409611396627898E-2</v>
      </c>
      <c r="BQ71" s="1">
        <v>1.6881108295764915E-2</v>
      </c>
      <c r="BR71" s="1">
        <v>4.2891308318713385E-2</v>
      </c>
      <c r="BS71" s="1">
        <v>8.9512611416650859E-2</v>
      </c>
      <c r="BT71" s="1">
        <v>6.4949487415363452E-2</v>
      </c>
      <c r="BU71" s="1">
        <v>7.5140445272318487E-2</v>
      </c>
      <c r="BV71" s="1">
        <v>4.7379382158972576E-2</v>
      </c>
      <c r="BW71" s="1">
        <v>1.0970998139733464E-2</v>
      </c>
      <c r="BX71" s="1">
        <v>4.0783114102171919E-2</v>
      </c>
      <c r="BY71" s="1">
        <v>3.6907430696046802E-2</v>
      </c>
      <c r="BZ71" s="1">
        <v>1.7325923504413206E-2</v>
      </c>
      <c r="CA71" s="1">
        <v>1.8426103646833013E-2</v>
      </c>
      <c r="CB71" s="1">
        <v>4.7277251411618334E-3</v>
      </c>
      <c r="CC71" s="1">
        <v>1.4343668501883513E-2</v>
      </c>
      <c r="CD71" s="1">
        <v>7.6657723265619016E-4</v>
      </c>
      <c r="CE71" s="1">
        <v>8.8472325771292645E-3</v>
      </c>
      <c r="CF71" s="1">
        <v>6.5980364879367221E-3</v>
      </c>
      <c r="CG71" s="1">
        <v>4.1053227633069079E-3</v>
      </c>
      <c r="CH71" s="1">
        <v>4.9342105263157892E-3</v>
      </c>
      <c r="CI71" s="1">
        <v>4.0514049226747983E-3</v>
      </c>
      <c r="CJ71" s="1">
        <v>2.1046578493387005E-2</v>
      </c>
      <c r="CK71" s="1">
        <v>1.195661598041361E-2</v>
      </c>
      <c r="CL71" s="1">
        <v>1.4585460379638697E-3</v>
      </c>
      <c r="CM71" s="1">
        <v>5.5456582371307215E-3</v>
      </c>
      <c r="CN71" s="1">
        <v>3.3615507299717823E-2</v>
      </c>
      <c r="CO71" s="1">
        <v>2.0898618030975945E-2</v>
      </c>
      <c r="CP71" s="1">
        <v>5.5650493428410384E-3</v>
      </c>
      <c r="CQ71" s="1">
        <v>2.5518410642090161E-2</v>
      </c>
      <c r="CR71" s="1">
        <v>3.7093631814188024E-2</v>
      </c>
      <c r="CS71" s="1">
        <v>2.0338983050847458E-3</v>
      </c>
      <c r="CT71" s="1">
        <v>7.717795377404235E-3</v>
      </c>
      <c r="CU71" s="1">
        <v>4.0648806679223007E-3</v>
      </c>
      <c r="CV71" s="1">
        <v>1.9852389291968978E-2</v>
      </c>
      <c r="CW71" s="1">
        <v>5.6500168904373626E-3</v>
      </c>
      <c r="CX71" s="1">
        <v>2.6297033596303669E-3</v>
      </c>
      <c r="CY71" s="1">
        <v>1.0381822017298014E-2</v>
      </c>
      <c r="CZ71" s="1">
        <v>4.591285559956788E-3</v>
      </c>
      <c r="DA71" s="1">
        <v>0</v>
      </c>
      <c r="DB71" s="1">
        <v>2.8422417837136787E-3</v>
      </c>
      <c r="DC71" s="3">
        <v>1.3915036044972887E-2</v>
      </c>
    </row>
    <row r="72" spans="1:107" customFormat="1" ht="12.75" customHeight="1">
      <c r="A72" s="253">
        <v>551</v>
      </c>
      <c r="B72" s="291" t="s">
        <v>280</v>
      </c>
      <c r="C72" s="1">
        <v>2.9912893653680483E-4</v>
      </c>
      <c r="D72" s="1">
        <v>0</v>
      </c>
      <c r="E72" s="1">
        <v>9.5210892126059224E-3</v>
      </c>
      <c r="F72" s="1">
        <v>6.6596565019277952E-4</v>
      </c>
      <c r="G72" s="1">
        <v>5.5571663284043689E-4</v>
      </c>
      <c r="H72" s="1">
        <v>0</v>
      </c>
      <c r="I72" s="1">
        <v>2.3303039382136558E-3</v>
      </c>
      <c r="J72" s="1">
        <v>1.1806375442739079E-3</v>
      </c>
      <c r="K72" s="1">
        <v>1.8188305528722729E-3</v>
      </c>
      <c r="L72" s="1">
        <v>3.4791684787335825E-4</v>
      </c>
      <c r="M72" s="1">
        <v>0</v>
      </c>
      <c r="N72" s="1">
        <v>1.2307692307692308E-3</v>
      </c>
      <c r="O72" s="1">
        <v>2.403846153846154E-3</v>
      </c>
      <c r="P72" s="1">
        <v>8.8975510549953391E-4</v>
      </c>
      <c r="Q72" s="1">
        <v>2.7033473801383479E-3</v>
      </c>
      <c r="R72" s="1">
        <v>7.7065351418002467E-4</v>
      </c>
      <c r="S72" s="1">
        <v>9.501187648456057E-4</v>
      </c>
      <c r="T72" s="1">
        <v>2.5198834553901883E-3</v>
      </c>
      <c r="U72" s="1">
        <v>6.1927173643794894E-4</v>
      </c>
      <c r="V72" s="1">
        <v>1.9331676332504833E-3</v>
      </c>
      <c r="W72" s="1">
        <v>7.8578553437004398E-4</v>
      </c>
      <c r="X72" s="1">
        <v>8.5415332052103351E-4</v>
      </c>
      <c r="Y72" s="1">
        <v>1.0456982138993727E-3</v>
      </c>
      <c r="Z72" s="1">
        <v>3.8910505836575876E-3</v>
      </c>
      <c r="AA72" s="1">
        <v>2.6141698676909945E-3</v>
      </c>
      <c r="AB72" s="1">
        <v>4.2524952938149214E-3</v>
      </c>
      <c r="AC72" s="1">
        <v>1.734447610163863E-4</v>
      </c>
      <c r="AD72" s="1">
        <v>3.9833904688329873E-4</v>
      </c>
      <c r="AE72" s="1">
        <v>2.217260994556242E-3</v>
      </c>
      <c r="AF72" s="1">
        <v>1.7174515235457064E-3</v>
      </c>
      <c r="AG72" s="1">
        <v>9.9800399201596798E-4</v>
      </c>
      <c r="AH72" s="1">
        <v>0</v>
      </c>
      <c r="AI72" s="1">
        <v>1.6336745511739863E-3</v>
      </c>
      <c r="AJ72" s="1">
        <v>1.5593989225971081E-3</v>
      </c>
      <c r="AK72" s="1">
        <v>8.5441686049271375E-4</v>
      </c>
      <c r="AL72" s="1">
        <v>5.6956282263496071E-4</v>
      </c>
      <c r="AM72" s="1">
        <v>2.0742106476146576E-3</v>
      </c>
      <c r="AN72" s="1">
        <v>4.7449584816132857E-4</v>
      </c>
      <c r="AO72" s="1">
        <v>1.3270024259263099E-4</v>
      </c>
      <c r="AP72" s="1">
        <v>6.6691367173027046E-4</v>
      </c>
      <c r="AQ72" s="1">
        <v>5.5136143862923063E-3</v>
      </c>
      <c r="AR72" s="1">
        <v>1.5027908973808501E-3</v>
      </c>
      <c r="AS72" s="1">
        <v>1.8709857581681094E-3</v>
      </c>
      <c r="AT72" s="1">
        <v>1.7323411004025863E-3</v>
      </c>
      <c r="AU72" s="1">
        <v>1.8074476313753966E-3</v>
      </c>
      <c r="AV72" s="1">
        <v>9.1001579746524815E-4</v>
      </c>
      <c r="AW72" s="1">
        <v>8.5217588910351091E-4</v>
      </c>
      <c r="AX72" s="1">
        <v>1.2669891730016124E-3</v>
      </c>
      <c r="AY72" s="1">
        <v>2.5412960609911056E-3</v>
      </c>
      <c r="AZ72" s="1">
        <v>1.3495276653171389E-3</v>
      </c>
      <c r="BA72" s="1">
        <v>3.8133977373840089E-4</v>
      </c>
      <c r="BB72" s="1">
        <v>2.5753978117051038E-3</v>
      </c>
      <c r="BC72" s="1">
        <v>1.407383349572372E-3</v>
      </c>
      <c r="BD72" s="1">
        <v>4.1945058361119272E-4</v>
      </c>
      <c r="BE72" s="1">
        <v>1.3925665756582106E-3</v>
      </c>
      <c r="BF72" s="1">
        <v>0</v>
      </c>
      <c r="BG72" s="1">
        <v>9.6092248558616276E-4</v>
      </c>
      <c r="BH72" s="1">
        <v>9.8389688760617885E-5</v>
      </c>
      <c r="BI72" s="1">
        <v>3.8329225018284259E-3</v>
      </c>
      <c r="BJ72" s="1">
        <v>1.4469287215351226E-3</v>
      </c>
      <c r="BK72" s="1">
        <v>9.2301529941397236E-4</v>
      </c>
      <c r="BL72" s="1">
        <v>1.3830901076742111E-3</v>
      </c>
      <c r="BM72" s="1">
        <v>2.8113948039932548E-3</v>
      </c>
      <c r="BN72" s="1">
        <v>6.2537224538415726E-3</v>
      </c>
      <c r="BO72" s="1">
        <v>9.47969989978603E-4</v>
      </c>
      <c r="BP72" s="1">
        <v>1.3524479307546659E-3</v>
      </c>
      <c r="BQ72" s="1">
        <v>1.7698578606178482E-2</v>
      </c>
      <c r="BR72" s="1">
        <v>1.0989384433050564E-2</v>
      </c>
      <c r="BS72" s="1">
        <v>2.2801207895082349E-2</v>
      </c>
      <c r="BT72" s="1">
        <v>7.5764733182500016E-2</v>
      </c>
      <c r="BU72" s="1">
        <v>7.9195116597754068E-3</v>
      </c>
      <c r="BV72" s="1">
        <v>1.3884068031933356E-3</v>
      </c>
      <c r="BW72" s="1">
        <v>5.7637766460309232E-3</v>
      </c>
      <c r="BX72" s="1">
        <v>1.5331905781584582E-2</v>
      </c>
      <c r="BY72" s="1">
        <v>3.1412324347968722E-2</v>
      </c>
      <c r="BZ72" s="1">
        <v>3.5305655442955212E-3</v>
      </c>
      <c r="CA72" s="1">
        <v>5.143953934740883E-2</v>
      </c>
      <c r="CB72" s="1">
        <v>4.0176093406067565E-2</v>
      </c>
      <c r="CC72" s="1">
        <v>1.4452332657200811E-2</v>
      </c>
      <c r="CD72" s="1">
        <v>8.4323495592180907E-3</v>
      </c>
      <c r="CE72" s="1">
        <v>5.5952000568040613E-3</v>
      </c>
      <c r="CF72" s="1">
        <v>6.4787948646607574E-3</v>
      </c>
      <c r="CG72" s="1">
        <v>2.3900528501321253E-2</v>
      </c>
      <c r="CH72" s="1">
        <v>2.6315789473684209E-2</v>
      </c>
      <c r="CI72" s="1">
        <v>7.7107384012197779E-3</v>
      </c>
      <c r="CJ72" s="1">
        <v>8.653029929625674E-4</v>
      </c>
      <c r="CK72" s="1">
        <v>6.9361584416764038E-4</v>
      </c>
      <c r="CL72" s="1">
        <v>6.917675494342925E-3</v>
      </c>
      <c r="CM72" s="1">
        <v>1.1213199072879701E-2</v>
      </c>
      <c r="CN72" s="1">
        <v>8.4652189915347814E-3</v>
      </c>
      <c r="CO72" s="1">
        <v>3.4417716857917955E-3</v>
      </c>
      <c r="CP72" s="1">
        <v>7.6049709669049554E-3</v>
      </c>
      <c r="CQ72" s="1">
        <v>1.2607051254184237E-2</v>
      </c>
      <c r="CR72" s="1">
        <v>8.1369140848836768E-3</v>
      </c>
      <c r="CS72" s="1">
        <v>5.5469953775038521E-4</v>
      </c>
      <c r="CT72" s="1">
        <v>1.6364958784548247E-3</v>
      </c>
      <c r="CU72" s="1">
        <v>5.8864869423439128E-3</v>
      </c>
      <c r="CV72" s="1">
        <v>7.1178383787840879E-3</v>
      </c>
      <c r="CW72" s="1">
        <v>6.9085200665019572E-3</v>
      </c>
      <c r="CX72" s="1">
        <v>1.6810440168104401E-2</v>
      </c>
      <c r="CY72" s="1">
        <v>4.8820179007323028E-3</v>
      </c>
      <c r="CZ72" s="1">
        <v>1.6924738926899531E-2</v>
      </c>
      <c r="DA72" s="1">
        <v>0</v>
      </c>
      <c r="DB72" s="1">
        <v>1.8957476751565991E-2</v>
      </c>
      <c r="DC72" s="3">
        <v>5.6588614743313575E-3</v>
      </c>
    </row>
    <row r="73" spans="1:107" customFormat="1" ht="12.75" customHeight="1">
      <c r="A73" s="254">
        <v>552</v>
      </c>
      <c r="B73" s="264" t="s">
        <v>281</v>
      </c>
      <c r="C73" s="26">
        <v>0</v>
      </c>
      <c r="D73" s="26">
        <v>0</v>
      </c>
      <c r="E73" s="26">
        <v>0</v>
      </c>
      <c r="F73" s="26">
        <v>0</v>
      </c>
      <c r="G73" s="26">
        <v>0</v>
      </c>
      <c r="H73" s="26">
        <v>0</v>
      </c>
      <c r="I73" s="26">
        <v>0</v>
      </c>
      <c r="J73" s="26">
        <v>0</v>
      </c>
      <c r="K73" s="26">
        <v>0</v>
      </c>
      <c r="L73" s="26">
        <v>0</v>
      </c>
      <c r="M73" s="26">
        <v>0</v>
      </c>
      <c r="N73" s="26">
        <v>0</v>
      </c>
      <c r="O73" s="26">
        <v>0</v>
      </c>
      <c r="P73" s="26">
        <v>0</v>
      </c>
      <c r="Q73" s="26">
        <v>0</v>
      </c>
      <c r="R73" s="26">
        <v>0</v>
      </c>
      <c r="S73" s="26">
        <v>0</v>
      </c>
      <c r="T73" s="26">
        <v>0</v>
      </c>
      <c r="U73" s="26">
        <v>0</v>
      </c>
      <c r="V73" s="26">
        <v>0</v>
      </c>
      <c r="W73" s="26">
        <v>0</v>
      </c>
      <c r="X73" s="26">
        <v>0</v>
      </c>
      <c r="Y73" s="26">
        <v>0</v>
      </c>
      <c r="Z73" s="26">
        <v>0</v>
      </c>
      <c r="AA73" s="26">
        <v>0</v>
      </c>
      <c r="AB73" s="26">
        <v>0</v>
      </c>
      <c r="AC73" s="26">
        <v>0</v>
      </c>
      <c r="AD73" s="26">
        <v>0</v>
      </c>
      <c r="AE73" s="26">
        <v>0</v>
      </c>
      <c r="AF73" s="26">
        <v>0</v>
      </c>
      <c r="AG73" s="26">
        <v>0</v>
      </c>
      <c r="AH73" s="26">
        <v>0</v>
      </c>
      <c r="AI73" s="26">
        <v>0</v>
      </c>
      <c r="AJ73" s="26">
        <v>0</v>
      </c>
      <c r="AK73" s="26">
        <v>0</v>
      </c>
      <c r="AL73" s="26">
        <v>0</v>
      </c>
      <c r="AM73" s="26">
        <v>0</v>
      </c>
      <c r="AN73" s="26">
        <v>0</v>
      </c>
      <c r="AO73" s="26">
        <v>0</v>
      </c>
      <c r="AP73" s="26">
        <v>0</v>
      </c>
      <c r="AQ73" s="26">
        <v>0</v>
      </c>
      <c r="AR73" s="26">
        <v>0</v>
      </c>
      <c r="AS73" s="26">
        <v>0</v>
      </c>
      <c r="AT73" s="26">
        <v>0</v>
      </c>
      <c r="AU73" s="26">
        <v>0</v>
      </c>
      <c r="AV73" s="26">
        <v>0</v>
      </c>
      <c r="AW73" s="26">
        <v>0</v>
      </c>
      <c r="AX73" s="26">
        <v>0</v>
      </c>
      <c r="AY73" s="26">
        <v>0</v>
      </c>
      <c r="AZ73" s="26">
        <v>0</v>
      </c>
      <c r="BA73" s="26">
        <v>0</v>
      </c>
      <c r="BB73" s="26">
        <v>0</v>
      </c>
      <c r="BC73" s="26">
        <v>0</v>
      </c>
      <c r="BD73" s="26">
        <v>0</v>
      </c>
      <c r="BE73" s="26">
        <v>0</v>
      </c>
      <c r="BF73" s="26">
        <v>0</v>
      </c>
      <c r="BG73" s="26">
        <v>0</v>
      </c>
      <c r="BH73" s="26">
        <v>0</v>
      </c>
      <c r="BI73" s="26">
        <v>0</v>
      </c>
      <c r="BJ73" s="26">
        <v>0</v>
      </c>
      <c r="BK73" s="26">
        <v>0</v>
      </c>
      <c r="BL73" s="26">
        <v>0</v>
      </c>
      <c r="BM73" s="26">
        <v>0</v>
      </c>
      <c r="BN73" s="26">
        <v>0</v>
      </c>
      <c r="BO73" s="26">
        <v>0</v>
      </c>
      <c r="BP73" s="26">
        <v>0</v>
      </c>
      <c r="BQ73" s="26">
        <v>0</v>
      </c>
      <c r="BR73" s="26">
        <v>0</v>
      </c>
      <c r="BS73" s="26">
        <v>0</v>
      </c>
      <c r="BT73" s="26">
        <v>0</v>
      </c>
      <c r="BU73" s="26">
        <v>0</v>
      </c>
      <c r="BV73" s="26">
        <v>0</v>
      </c>
      <c r="BW73" s="26">
        <v>0</v>
      </c>
      <c r="BX73" s="26">
        <v>0</v>
      </c>
      <c r="BY73" s="26">
        <v>0</v>
      </c>
      <c r="BZ73" s="26">
        <v>0</v>
      </c>
      <c r="CA73" s="26">
        <v>0</v>
      </c>
      <c r="CB73" s="26">
        <v>0</v>
      </c>
      <c r="CC73" s="26">
        <v>0</v>
      </c>
      <c r="CD73" s="26">
        <v>0</v>
      </c>
      <c r="CE73" s="26">
        <v>0</v>
      </c>
      <c r="CF73" s="26">
        <v>0</v>
      </c>
      <c r="CG73" s="26">
        <v>0</v>
      </c>
      <c r="CH73" s="26">
        <v>0</v>
      </c>
      <c r="CI73" s="26">
        <v>0</v>
      </c>
      <c r="CJ73" s="26">
        <v>0</v>
      </c>
      <c r="CK73" s="26">
        <v>0</v>
      </c>
      <c r="CL73" s="26">
        <v>0</v>
      </c>
      <c r="CM73" s="26">
        <v>0</v>
      </c>
      <c r="CN73" s="26">
        <v>0</v>
      </c>
      <c r="CO73" s="26">
        <v>0</v>
      </c>
      <c r="CP73" s="26">
        <v>0</v>
      </c>
      <c r="CQ73" s="26">
        <v>0</v>
      </c>
      <c r="CR73" s="26">
        <v>0</v>
      </c>
      <c r="CS73" s="26">
        <v>0</v>
      </c>
      <c r="CT73" s="26">
        <v>0</v>
      </c>
      <c r="CU73" s="26">
        <v>0</v>
      </c>
      <c r="CV73" s="26">
        <v>0</v>
      </c>
      <c r="CW73" s="26">
        <v>0</v>
      </c>
      <c r="CX73" s="26">
        <v>0</v>
      </c>
      <c r="CY73" s="26">
        <v>0</v>
      </c>
      <c r="CZ73" s="26">
        <v>0</v>
      </c>
      <c r="DA73" s="26">
        <v>0</v>
      </c>
      <c r="DB73" s="26">
        <v>0</v>
      </c>
      <c r="DC73" s="6">
        <v>0</v>
      </c>
    </row>
    <row r="74" spans="1:107" customFormat="1" ht="12.75" customHeight="1">
      <c r="A74" s="253">
        <v>553</v>
      </c>
      <c r="B74" s="291" t="s">
        <v>282</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c r="W74" s="1">
        <v>0</v>
      </c>
      <c r="X74" s="1">
        <v>0</v>
      </c>
      <c r="Y74" s="1">
        <v>0</v>
      </c>
      <c r="Z74" s="1">
        <v>0</v>
      </c>
      <c r="AA74" s="1">
        <v>0</v>
      </c>
      <c r="AB74" s="1">
        <v>0</v>
      </c>
      <c r="AC74" s="1">
        <v>0</v>
      </c>
      <c r="AD74" s="1">
        <v>0</v>
      </c>
      <c r="AE74" s="1">
        <v>0</v>
      </c>
      <c r="AF74" s="1">
        <v>0</v>
      </c>
      <c r="AG74" s="1">
        <v>0</v>
      </c>
      <c r="AH74" s="1">
        <v>0</v>
      </c>
      <c r="AI74" s="1">
        <v>0</v>
      </c>
      <c r="AJ74" s="1">
        <v>0</v>
      </c>
      <c r="AK74" s="1">
        <v>0</v>
      </c>
      <c r="AL74" s="1">
        <v>0</v>
      </c>
      <c r="AM74" s="1">
        <v>0</v>
      </c>
      <c r="AN74" s="1">
        <v>0</v>
      </c>
      <c r="AO74" s="1">
        <v>0</v>
      </c>
      <c r="AP74" s="1">
        <v>0</v>
      </c>
      <c r="AQ74" s="1">
        <v>0</v>
      </c>
      <c r="AR74" s="1">
        <v>0</v>
      </c>
      <c r="AS74" s="1">
        <v>0</v>
      </c>
      <c r="AT74" s="1">
        <v>0</v>
      </c>
      <c r="AU74" s="1">
        <v>0</v>
      </c>
      <c r="AV74" s="1">
        <v>0</v>
      </c>
      <c r="AW74" s="1">
        <v>0</v>
      </c>
      <c r="AX74" s="1">
        <v>0</v>
      </c>
      <c r="AY74" s="1">
        <v>0</v>
      </c>
      <c r="AZ74" s="1">
        <v>0</v>
      </c>
      <c r="BA74" s="1">
        <v>0</v>
      </c>
      <c r="BB74" s="1">
        <v>0</v>
      </c>
      <c r="BC74" s="1">
        <v>0</v>
      </c>
      <c r="BD74" s="1">
        <v>0</v>
      </c>
      <c r="BE74" s="1">
        <v>0</v>
      </c>
      <c r="BF74" s="1">
        <v>0</v>
      </c>
      <c r="BG74" s="1">
        <v>0</v>
      </c>
      <c r="BH74" s="1">
        <v>0</v>
      </c>
      <c r="BI74" s="1">
        <v>0</v>
      </c>
      <c r="BJ74" s="1">
        <v>0</v>
      </c>
      <c r="BK74" s="1">
        <v>0</v>
      </c>
      <c r="BL74" s="1">
        <v>0</v>
      </c>
      <c r="BM74" s="1">
        <v>0</v>
      </c>
      <c r="BN74" s="1">
        <v>0</v>
      </c>
      <c r="BO74" s="1">
        <v>0</v>
      </c>
      <c r="BP74" s="1">
        <v>0</v>
      </c>
      <c r="BQ74" s="1">
        <v>0</v>
      </c>
      <c r="BR74" s="1">
        <v>0</v>
      </c>
      <c r="BS74" s="1">
        <v>0</v>
      </c>
      <c r="BT74" s="1">
        <v>0</v>
      </c>
      <c r="BU74" s="1">
        <v>0</v>
      </c>
      <c r="BV74" s="1">
        <v>0</v>
      </c>
      <c r="BW74" s="1">
        <v>0</v>
      </c>
      <c r="BX74" s="1">
        <v>0</v>
      </c>
      <c r="BY74" s="1">
        <v>0</v>
      </c>
      <c r="BZ74" s="1">
        <v>0</v>
      </c>
      <c r="CA74" s="1">
        <v>0</v>
      </c>
      <c r="CB74" s="1">
        <v>0</v>
      </c>
      <c r="CC74" s="1">
        <v>0</v>
      </c>
      <c r="CD74" s="1">
        <v>0</v>
      </c>
      <c r="CE74" s="1">
        <v>0</v>
      </c>
      <c r="CF74" s="1">
        <v>0</v>
      </c>
      <c r="CG74" s="1">
        <v>0</v>
      </c>
      <c r="CH74" s="1">
        <v>0</v>
      </c>
      <c r="CI74" s="1">
        <v>0</v>
      </c>
      <c r="CJ74" s="1">
        <v>0</v>
      </c>
      <c r="CK74" s="1">
        <v>0</v>
      </c>
      <c r="CL74" s="1">
        <v>0</v>
      </c>
      <c r="CM74" s="1">
        <v>0</v>
      </c>
      <c r="CN74" s="1">
        <v>0</v>
      </c>
      <c r="CO74" s="1">
        <v>0</v>
      </c>
      <c r="CP74" s="1">
        <v>0</v>
      </c>
      <c r="CQ74" s="1">
        <v>0</v>
      </c>
      <c r="CR74" s="1">
        <v>0</v>
      </c>
      <c r="CS74" s="1">
        <v>0</v>
      </c>
      <c r="CT74" s="1">
        <v>0</v>
      </c>
      <c r="CU74" s="1">
        <v>0</v>
      </c>
      <c r="CV74" s="1">
        <v>0</v>
      </c>
      <c r="CW74" s="1">
        <v>0</v>
      </c>
      <c r="CX74" s="1">
        <v>0</v>
      </c>
      <c r="CY74" s="1">
        <v>0</v>
      </c>
      <c r="CZ74" s="1">
        <v>0</v>
      </c>
      <c r="DA74" s="1">
        <v>0</v>
      </c>
      <c r="DB74" s="1">
        <v>0</v>
      </c>
      <c r="DC74" s="3">
        <v>0</v>
      </c>
    </row>
    <row r="75" spans="1:107" customFormat="1" ht="12.75" customHeight="1">
      <c r="A75" s="253">
        <v>571</v>
      </c>
      <c r="B75" s="291" t="s">
        <v>283</v>
      </c>
      <c r="C75" s="1">
        <v>1.1965157461472193E-4</v>
      </c>
      <c r="D75" s="1">
        <v>1.0646679300726103E-4</v>
      </c>
      <c r="E75" s="1">
        <v>5.7126535275635532E-4</v>
      </c>
      <c r="F75" s="1">
        <v>1.1216263582194182E-3</v>
      </c>
      <c r="G75" s="1">
        <v>6.0403981830482267E-4</v>
      </c>
      <c r="H75" s="1">
        <v>0</v>
      </c>
      <c r="I75" s="1">
        <v>5.8923399580545288E-3</v>
      </c>
      <c r="J75" s="1">
        <v>8.0114690504300894E-4</v>
      </c>
      <c r="K75" s="1">
        <v>8.2674116039648763E-4</v>
      </c>
      <c r="L75" s="1">
        <v>3.4791684787335825E-4</v>
      </c>
      <c r="M75" s="1">
        <v>0</v>
      </c>
      <c r="N75" s="1">
        <v>1.5384615384615385E-3</v>
      </c>
      <c r="O75" s="1">
        <v>2.3237179487179487E-3</v>
      </c>
      <c r="P75" s="1">
        <v>5.0843148885687658E-4</v>
      </c>
      <c r="Q75" s="1">
        <v>1.5902043412578516E-3</v>
      </c>
      <c r="R75" s="1">
        <v>1.0789149198520344E-3</v>
      </c>
      <c r="S75" s="1">
        <v>1.9002375296912114E-3</v>
      </c>
      <c r="T75" s="1">
        <v>2.7561225293330186E-3</v>
      </c>
      <c r="U75" s="1">
        <v>1.2385434728758979E-3</v>
      </c>
      <c r="V75" s="1">
        <v>8.6795281492878836E-4</v>
      </c>
      <c r="W75" s="1">
        <v>9.8671699521352563E-4</v>
      </c>
      <c r="X75" s="1">
        <v>1.0719624172538971E-3</v>
      </c>
      <c r="Y75" s="1">
        <v>1.4904204427991057E-3</v>
      </c>
      <c r="Z75" s="1">
        <v>0</v>
      </c>
      <c r="AA75" s="1">
        <v>4.4280836534357658E-3</v>
      </c>
      <c r="AB75" s="1">
        <v>1.9231029672666206E-3</v>
      </c>
      <c r="AC75" s="1">
        <v>2.3266980136344505E-4</v>
      </c>
      <c r="AD75" s="1">
        <v>9.7774129689536969E-4</v>
      </c>
      <c r="AE75" s="1">
        <v>3.0582910269741268E-3</v>
      </c>
      <c r="AF75" s="1">
        <v>1.3850415512465374E-3</v>
      </c>
      <c r="AG75" s="1">
        <v>1.996007984031936E-3</v>
      </c>
      <c r="AH75" s="1">
        <v>0</v>
      </c>
      <c r="AI75" s="1">
        <v>1.5120179356610298E-3</v>
      </c>
      <c r="AJ75" s="1">
        <v>3.4023249220300538E-3</v>
      </c>
      <c r="AK75" s="1">
        <v>6.4081264536953531E-3</v>
      </c>
      <c r="AL75" s="1">
        <v>4.6633407277843426E-4</v>
      </c>
      <c r="AM75" s="1">
        <v>9.2187139893984784E-4</v>
      </c>
      <c r="AN75" s="1">
        <v>2.3724792408066428E-4</v>
      </c>
      <c r="AO75" s="1">
        <v>4.9969935101287603E-4</v>
      </c>
      <c r="AP75" s="1">
        <v>9.6331974805483511E-4</v>
      </c>
      <c r="AQ75" s="1">
        <v>5.1743150394435488E-3</v>
      </c>
      <c r="AR75" s="1">
        <v>1.9321597252039502E-3</v>
      </c>
      <c r="AS75" s="1">
        <v>1.3264451270594807E-3</v>
      </c>
      <c r="AT75" s="1">
        <v>2.0007319751128463E-3</v>
      </c>
      <c r="AU75" s="1">
        <v>6.4010481617705096E-3</v>
      </c>
      <c r="AV75" s="1">
        <v>2.7351598406961108E-3</v>
      </c>
      <c r="AW75" s="1">
        <v>2.5565276673105331E-3</v>
      </c>
      <c r="AX75" s="1">
        <v>1.7853029255931812E-3</v>
      </c>
      <c r="AY75" s="1">
        <v>1.9059720457433292E-3</v>
      </c>
      <c r="AZ75" s="1">
        <v>2.8677462887989206E-3</v>
      </c>
      <c r="BA75" s="1">
        <v>5.0845303165120126E-4</v>
      </c>
      <c r="BB75" s="1">
        <v>1.3908205841446453E-3</v>
      </c>
      <c r="BC75" s="1">
        <v>4.5469308216953552E-3</v>
      </c>
      <c r="BD75" s="1">
        <v>4.2157977439094497E-4</v>
      </c>
      <c r="BE75" s="1">
        <v>6.9285332089398662E-4</v>
      </c>
      <c r="BF75" s="1">
        <v>0</v>
      </c>
      <c r="BG75" s="1">
        <v>2.242152466367713E-3</v>
      </c>
      <c r="BH75" s="1">
        <v>1.771014397691122E-3</v>
      </c>
      <c r="BI75" s="1">
        <v>1.3995358958384123E-3</v>
      </c>
      <c r="BJ75" s="1">
        <v>1.5675061149963826E-3</v>
      </c>
      <c r="BK75" s="1">
        <v>1.3671075661131477E-3</v>
      </c>
      <c r="BL75" s="1">
        <v>8.1434277367733933E-4</v>
      </c>
      <c r="BM75" s="1">
        <v>6.5062002894960679E-4</v>
      </c>
      <c r="BN75" s="1">
        <v>5.3603335318642053E-4</v>
      </c>
      <c r="BO75" s="1">
        <v>2.2209582622355842E-3</v>
      </c>
      <c r="BP75" s="1">
        <v>1.3456856911008926E-2</v>
      </c>
      <c r="BQ75" s="1">
        <v>5.2009816571439455E-3</v>
      </c>
      <c r="BR75" s="1">
        <v>1.1779498659779362E-2</v>
      </c>
      <c r="BS75" s="1">
        <v>7.4399334782418414E-4</v>
      </c>
      <c r="BT75" s="1">
        <v>9.1162991140614764E-5</v>
      </c>
      <c r="BU75" s="1">
        <v>0</v>
      </c>
      <c r="BV75" s="1">
        <v>3.4710170079833391E-4</v>
      </c>
      <c r="BW75" s="1">
        <v>1.3189594705864413E-3</v>
      </c>
      <c r="BX75" s="1">
        <v>3.0590394616090549E-4</v>
      </c>
      <c r="BY75" s="1">
        <v>1.979331838810214E-3</v>
      </c>
      <c r="BZ75" s="1">
        <v>7.8457012095456034E-4</v>
      </c>
      <c r="CA75" s="1">
        <v>6.1420345489443381E-3</v>
      </c>
      <c r="CB75" s="1">
        <v>1.8183558235237822E-3</v>
      </c>
      <c r="CC75" s="1">
        <v>3.1512605042016808E-3</v>
      </c>
      <c r="CD75" s="1">
        <v>2.1719688258592055E-3</v>
      </c>
      <c r="CE75" s="1">
        <v>2.1727553520076684E-3</v>
      </c>
      <c r="CF75" s="1">
        <v>4.17345681465877E-3</v>
      </c>
      <c r="CG75" s="1">
        <v>7.7859569648924126E-4</v>
      </c>
      <c r="CH75" s="1">
        <v>3.2894736842105261E-3</v>
      </c>
      <c r="CI75" s="1">
        <v>2.2653016771945109E-3</v>
      </c>
      <c r="CJ75" s="1">
        <v>6.9908814589665653E-3</v>
      </c>
      <c r="CK75" s="1">
        <v>4.7520942656961553E-3</v>
      </c>
      <c r="CL75" s="1">
        <v>1.2960223365907528E-2</v>
      </c>
      <c r="CM75" s="1">
        <v>1.5580658856700598E-3</v>
      </c>
      <c r="CN75" s="1">
        <v>2.8830818304502515E-3</v>
      </c>
      <c r="CO75" s="1">
        <v>1.2324247957857084E-3</v>
      </c>
      <c r="CP75" s="1">
        <v>7.5155007202354861E-4</v>
      </c>
      <c r="CQ75" s="1">
        <v>4.8471938442811811E-3</v>
      </c>
      <c r="CR75" s="1">
        <v>7.8313022882683274E-4</v>
      </c>
      <c r="CS75" s="1">
        <v>4.9306625577812016E-4</v>
      </c>
      <c r="CT75" s="1">
        <v>7.2733150153547765E-4</v>
      </c>
      <c r="CU75" s="1">
        <v>1.7822505833075648E-3</v>
      </c>
      <c r="CV75" s="1">
        <v>1.3760320240180136E-3</v>
      </c>
      <c r="CW75" s="1">
        <v>2.2653057169162698E-3</v>
      </c>
      <c r="CX75" s="1">
        <v>2.187323355206567E-3</v>
      </c>
      <c r="CY75" s="1">
        <v>2.1396498206913178E-3</v>
      </c>
      <c r="CZ75" s="1">
        <v>2.5207057976233344E-3</v>
      </c>
      <c r="DA75" s="1">
        <v>6.1777424763921986E-4</v>
      </c>
      <c r="DB75" s="1">
        <v>1.5397775876817793E-2</v>
      </c>
      <c r="DC75" s="3">
        <v>2.0577247794764083E-3</v>
      </c>
    </row>
    <row r="76" spans="1:107" customFormat="1" ht="12.75" customHeight="1">
      <c r="A76" s="253">
        <v>572</v>
      </c>
      <c r="B76" s="291" t="s">
        <v>334</v>
      </c>
      <c r="C76" s="1">
        <v>8.8781468364123664E-3</v>
      </c>
      <c r="D76" s="1">
        <v>4.3119051167940722E-2</v>
      </c>
      <c r="E76" s="1">
        <v>7.7120822622107968E-3</v>
      </c>
      <c r="F76" s="1">
        <v>3.8135296179460217E-2</v>
      </c>
      <c r="G76" s="1">
        <v>1.5221803421281531E-2</v>
      </c>
      <c r="H76" s="1">
        <v>0</v>
      </c>
      <c r="I76" s="1">
        <v>1.5546456273511103E-2</v>
      </c>
      <c r="J76" s="1">
        <v>2.0510565501289064E-2</v>
      </c>
      <c r="K76" s="1">
        <v>1.0712824931032382E-2</v>
      </c>
      <c r="L76" s="1">
        <v>2.6093763590501869E-2</v>
      </c>
      <c r="M76" s="1">
        <v>0</v>
      </c>
      <c r="N76" s="1">
        <v>9.2307692307692316E-3</v>
      </c>
      <c r="O76" s="1">
        <v>1.0016025641025642E-2</v>
      </c>
      <c r="P76" s="1">
        <v>1.9405135158037455E-2</v>
      </c>
      <c r="Q76" s="1">
        <v>2.0116084916911824E-2</v>
      </c>
      <c r="R76" s="1">
        <v>2.2926942046855733E-2</v>
      </c>
      <c r="S76" s="1">
        <v>2.7078384798099764E-2</v>
      </c>
      <c r="T76" s="1">
        <v>1.3859359004646035E-2</v>
      </c>
      <c r="U76" s="1">
        <v>1.2385434728758979E-2</v>
      </c>
      <c r="V76" s="1">
        <v>5.6022408963585435E-3</v>
      </c>
      <c r="W76" s="1">
        <v>9.1782620863861755E-3</v>
      </c>
      <c r="X76" s="1">
        <v>1.0002135383301303E-2</v>
      </c>
      <c r="Y76" s="1">
        <v>1.0901704367893459E-2</v>
      </c>
      <c r="Z76" s="1">
        <v>1.556420233463035E-2</v>
      </c>
      <c r="AA76" s="1">
        <v>1.0696756295347845E-2</v>
      </c>
      <c r="AB76" s="1">
        <v>1.2920001625157437E-2</v>
      </c>
      <c r="AC76" s="1">
        <v>2.6735875356672231E-3</v>
      </c>
      <c r="AD76" s="1">
        <v>5.3836125730288252E-3</v>
      </c>
      <c r="AE76" s="1">
        <v>9.587742369563888E-3</v>
      </c>
      <c r="AF76" s="1">
        <v>1.0803324099722992E-2</v>
      </c>
      <c r="AG76" s="1">
        <v>9.9800399201596807E-3</v>
      </c>
      <c r="AH76" s="1">
        <v>1.5384615384615385E-2</v>
      </c>
      <c r="AI76" s="1">
        <v>2.4678913432628305E-2</v>
      </c>
      <c r="AJ76" s="1">
        <v>1.9208959455628012E-2</v>
      </c>
      <c r="AK76" s="1">
        <v>2.4255945317320927E-2</v>
      </c>
      <c r="AL76" s="1">
        <v>5.5714649747739256E-3</v>
      </c>
      <c r="AM76" s="1">
        <v>3.0882691864484904E-2</v>
      </c>
      <c r="AN76" s="1">
        <v>2.0640569395017794E-2</v>
      </c>
      <c r="AO76" s="1">
        <v>9.1770511517966363E-3</v>
      </c>
      <c r="AP76" s="1">
        <v>1.5042608373471655E-2</v>
      </c>
      <c r="AQ76" s="1">
        <v>1.4886758842989227E-2</v>
      </c>
      <c r="AR76" s="1">
        <v>1.0984685845140976E-2</v>
      </c>
      <c r="AS76" s="1">
        <v>9.3688913711253846E-3</v>
      </c>
      <c r="AT76" s="1">
        <v>7.7101378553129192E-3</v>
      </c>
      <c r="AU76" s="1">
        <v>1.0663151746673191E-2</v>
      </c>
      <c r="AV76" s="1">
        <v>1.0183997014330192E-2</v>
      </c>
      <c r="AW76" s="1">
        <v>9.3171230541983872E-3</v>
      </c>
      <c r="AX76" s="1">
        <v>9.444828380557475E-3</v>
      </c>
      <c r="AY76" s="1">
        <v>9.5298602287166457E-3</v>
      </c>
      <c r="AZ76" s="1">
        <v>7.4224021592442643E-3</v>
      </c>
      <c r="BA76" s="1">
        <v>1.0296173890936825E-2</v>
      </c>
      <c r="BB76" s="1">
        <v>7.022850706251289E-3</v>
      </c>
      <c r="BC76" s="1">
        <v>1.1800368084876042E-2</v>
      </c>
      <c r="BD76" s="1">
        <v>1.0339350426476913E-2</v>
      </c>
      <c r="BE76" s="1">
        <v>1.4117743904948757E-2</v>
      </c>
      <c r="BF76" s="1">
        <v>6.1728395061728392E-3</v>
      </c>
      <c r="BG76" s="1">
        <v>1.6816143497757848E-2</v>
      </c>
      <c r="BH76" s="1">
        <v>0.38522842806073926</v>
      </c>
      <c r="BI76" s="1">
        <v>2.01352583723849E-2</v>
      </c>
      <c r="BJ76" s="1">
        <v>2.0239776759568676E-2</v>
      </c>
      <c r="BK76" s="1">
        <v>2.0341167353123014E-2</v>
      </c>
      <c r="BL76" s="1">
        <v>2.179336375269832E-2</v>
      </c>
      <c r="BM76" s="1">
        <v>1.3352633071195141E-2</v>
      </c>
      <c r="BN76" s="1">
        <v>2.310899344848124E-2</v>
      </c>
      <c r="BO76" s="1">
        <v>9.317190758646841E-3</v>
      </c>
      <c r="BP76" s="1">
        <v>2.2518258047065188E-2</v>
      </c>
      <c r="BQ76" s="1">
        <v>4.4770354924132862E-3</v>
      </c>
      <c r="BR76" s="1">
        <v>8.1560178242972865E-3</v>
      </c>
      <c r="BS76" s="1">
        <v>8.1693387212067282E-4</v>
      </c>
      <c r="BT76" s="1">
        <v>6.6300357193174383E-4</v>
      </c>
      <c r="BU76" s="1">
        <v>4.745774777393502E-5</v>
      </c>
      <c r="BV76" s="1">
        <v>8.6775425199583478E-4</v>
      </c>
      <c r="BW76" s="1">
        <v>3.6442926412735203E-3</v>
      </c>
      <c r="BX76" s="1">
        <v>3.4261241970021412E-3</v>
      </c>
      <c r="BY76" s="1">
        <v>2.8815134780469133E-3</v>
      </c>
      <c r="BZ76" s="1">
        <v>4.2497548218372013E-3</v>
      </c>
      <c r="CA76" s="1">
        <v>2.6871401151631479E-3</v>
      </c>
      <c r="CB76" s="1">
        <v>2.1437458129964591E-3</v>
      </c>
      <c r="CC76" s="1">
        <v>5.2883222254419011E-3</v>
      </c>
      <c r="CD76" s="1">
        <v>7.5124568800306629E-2</v>
      </c>
      <c r="CE76" s="1">
        <v>4.8425462420563069E-3</v>
      </c>
      <c r="CF76" s="1">
        <v>3.2990182439683611E-3</v>
      </c>
      <c r="CG76" s="1">
        <v>6.0164212910532276E-3</v>
      </c>
      <c r="CH76" s="1">
        <v>6.5789473684210523E-3</v>
      </c>
      <c r="CI76" s="1">
        <v>1.5813548246569376E-2</v>
      </c>
      <c r="CJ76" s="1">
        <v>6.2597551959254084E-3</v>
      </c>
      <c r="CK76" s="1">
        <v>3.0882419728416369E-3</v>
      </c>
      <c r="CL76" s="1">
        <v>8.3553851603358816E-3</v>
      </c>
      <c r="CM76" s="1">
        <v>7.5628152442628847E-3</v>
      </c>
      <c r="CN76" s="1">
        <v>3.803214329530119E-3</v>
      </c>
      <c r="CO76" s="1">
        <v>4.8620661150814226E-3</v>
      </c>
      <c r="CP76" s="1">
        <v>3.4535515214415445E-3</v>
      </c>
      <c r="CQ76" s="1">
        <v>1.1476763900360823E-2</v>
      </c>
      <c r="CR76" s="1">
        <v>2.5403980593650915E-3</v>
      </c>
      <c r="CS76" s="1">
        <v>3.0200308166409861E-3</v>
      </c>
      <c r="CT76" s="1">
        <v>8.4855341845805725E-3</v>
      </c>
      <c r="CU76" s="1">
        <v>3.1765664970623787E-3</v>
      </c>
      <c r="CV76" s="1">
        <v>6.0295221416062049E-3</v>
      </c>
      <c r="CW76" s="1">
        <v>1.3836911235783882E-2</v>
      </c>
      <c r="CX76" s="1">
        <v>3.0475066971417338E-3</v>
      </c>
      <c r="CY76" s="1">
        <v>3.6313775125817438E-3</v>
      </c>
      <c r="CZ76" s="1">
        <v>2.1966150522146202E-2</v>
      </c>
      <c r="DA76" s="1">
        <v>4.0067072632600828E-2</v>
      </c>
      <c r="DB76" s="1">
        <v>4.0094925356659955E-2</v>
      </c>
      <c r="DC76" s="3">
        <v>9.663742760641747E-3</v>
      </c>
    </row>
    <row r="77" spans="1:107" customFormat="1" ht="12.75" customHeight="1">
      <c r="A77" s="253">
        <v>573</v>
      </c>
      <c r="B77" s="291" t="s">
        <v>285</v>
      </c>
      <c r="C77" s="1">
        <v>4.2751507609840145E-2</v>
      </c>
      <c r="D77" s="1">
        <v>1.0497625790515937E-2</v>
      </c>
      <c r="E77" s="1">
        <v>1.4948110063791297E-2</v>
      </c>
      <c r="F77" s="1">
        <v>3.1685944619698564E-2</v>
      </c>
      <c r="G77" s="1">
        <v>2.1044747269740021E-2</v>
      </c>
      <c r="H77" s="1">
        <v>0</v>
      </c>
      <c r="I77" s="1">
        <v>0.19754319384799759</v>
      </c>
      <c r="J77" s="1">
        <v>6.6079560513697807E-3</v>
      </c>
      <c r="K77" s="1">
        <v>4.8821241156045215E-3</v>
      </c>
      <c r="L77" s="1">
        <v>2.783334782986866E-3</v>
      </c>
      <c r="M77" s="1">
        <v>0</v>
      </c>
      <c r="N77" s="1">
        <v>9.3846153846153853E-3</v>
      </c>
      <c r="O77" s="1">
        <v>5.608974358974359E-3</v>
      </c>
      <c r="P77" s="1">
        <v>1.6735869841538853E-2</v>
      </c>
      <c r="Q77" s="1">
        <v>7.1559195356603322E-3</v>
      </c>
      <c r="R77" s="1">
        <v>3.6991368680641184E-3</v>
      </c>
      <c r="S77" s="1">
        <v>2.8503562945368173E-3</v>
      </c>
      <c r="T77" s="1">
        <v>8.4258603039609418E-3</v>
      </c>
      <c r="U77" s="1">
        <v>2.972504334902155E-3</v>
      </c>
      <c r="V77" s="1">
        <v>3.629620862429479E-3</v>
      </c>
      <c r="W77" s="1">
        <v>2.0954280916534508E-3</v>
      </c>
      <c r="X77" s="1">
        <v>3.8266068759342303E-3</v>
      </c>
      <c r="Y77" s="1">
        <v>1.0817567729993509E-4</v>
      </c>
      <c r="Z77" s="1">
        <v>3.8910505836575876E-3</v>
      </c>
      <c r="AA77" s="1">
        <v>2.3474178403755869E-3</v>
      </c>
      <c r="AB77" s="1">
        <v>1.0428093554896464E-3</v>
      </c>
      <c r="AC77" s="1">
        <v>3.6169578211953731E-4</v>
      </c>
      <c r="AD77" s="1">
        <v>3.5005552604895949E-4</v>
      </c>
      <c r="AE77" s="1">
        <v>1.2386078659245214E-3</v>
      </c>
      <c r="AF77" s="1">
        <v>1.3850415512465374E-3</v>
      </c>
      <c r="AG77" s="1">
        <v>9.9800399201596807E-3</v>
      </c>
      <c r="AH77" s="1">
        <v>0</v>
      </c>
      <c r="AI77" s="1">
        <v>2.3462347277498741E-2</v>
      </c>
      <c r="AJ77" s="1">
        <v>3.6858519988658919E-3</v>
      </c>
      <c r="AK77" s="1">
        <v>4.1771490957421562E-3</v>
      </c>
      <c r="AL77" s="1">
        <v>3.0232307999939361E-3</v>
      </c>
      <c r="AM77" s="1">
        <v>5.0702926941691637E-3</v>
      </c>
      <c r="AN77" s="1">
        <v>3.5587188612099642E-3</v>
      </c>
      <c r="AO77" s="1">
        <v>1.9179331937216198E-3</v>
      </c>
      <c r="AP77" s="1">
        <v>2.6306039273805114E-3</v>
      </c>
      <c r="AQ77" s="1">
        <v>9.7124438035456773E-3</v>
      </c>
      <c r="AR77" s="1">
        <v>8.7662802347216254E-3</v>
      </c>
      <c r="AS77" s="1">
        <v>5.6408824350740018E-3</v>
      </c>
      <c r="AT77" s="1">
        <v>4.7090398926436499E-3</v>
      </c>
      <c r="AU77" s="1">
        <v>9.1082732166253618E-3</v>
      </c>
      <c r="AV77" s="1">
        <v>4.4529424696192763E-3</v>
      </c>
      <c r="AW77" s="1">
        <v>5.6811725940234068E-4</v>
      </c>
      <c r="AX77" s="1">
        <v>2.3036166781847502E-3</v>
      </c>
      <c r="AY77" s="1">
        <v>3.1766200762388818E-3</v>
      </c>
      <c r="AZ77" s="1">
        <v>1.5182186234817814E-3</v>
      </c>
      <c r="BA77" s="1">
        <v>2.0338121266048051E-3</v>
      </c>
      <c r="BB77" s="1">
        <v>6.5574810811382513E-4</v>
      </c>
      <c r="BC77" s="1">
        <v>3.3560679874418101E-3</v>
      </c>
      <c r="BD77" s="1">
        <v>8.8148498281743039E-4</v>
      </c>
      <c r="BE77" s="1">
        <v>1.0495698821463362E-3</v>
      </c>
      <c r="BF77" s="1">
        <v>0</v>
      </c>
      <c r="BG77" s="1">
        <v>3.1870595771941061E-2</v>
      </c>
      <c r="BH77" s="1">
        <v>1.1478797022072086E-2</v>
      </c>
      <c r="BI77" s="1">
        <v>1.6812489277749185E-2</v>
      </c>
      <c r="BJ77" s="1">
        <v>1.8930650773417851E-2</v>
      </c>
      <c r="BK77" s="1">
        <v>2.1316428801560417E-2</v>
      </c>
      <c r="BL77" s="1">
        <v>1.3171671212336646E-2</v>
      </c>
      <c r="BM77" s="1">
        <v>3.2232551892916301E-3</v>
      </c>
      <c r="BN77" s="1">
        <v>4.10958904109589E-3</v>
      </c>
      <c r="BO77" s="1">
        <v>7.5025053492592288E-3</v>
      </c>
      <c r="BP77" s="1">
        <v>1.99035253809395E-2</v>
      </c>
      <c r="BQ77" s="1">
        <v>3.3100619857254446E-2</v>
      </c>
      <c r="BR77" s="1">
        <v>7.1025321886588871E-3</v>
      </c>
      <c r="BS77" s="1">
        <v>4.8870151278647394E-3</v>
      </c>
      <c r="BT77" s="1">
        <v>2.7100271002710027E-3</v>
      </c>
      <c r="BU77" s="1">
        <v>6.9110345195792875E-4</v>
      </c>
      <c r="BV77" s="1">
        <v>2.3429364803887538E-3</v>
      </c>
      <c r="BW77" s="1">
        <v>1.9822512274709522E-3</v>
      </c>
      <c r="BX77" s="1">
        <v>0</v>
      </c>
      <c r="BY77" s="1">
        <v>4.5874569413308546E-3</v>
      </c>
      <c r="BZ77" s="1">
        <v>1.2422360248447205E-3</v>
      </c>
      <c r="CA77" s="1">
        <v>2.3032629558541267E-3</v>
      </c>
      <c r="CB77" s="1">
        <v>2.1246052253804191E-3</v>
      </c>
      <c r="CC77" s="1">
        <v>3.6945812807881772E-3</v>
      </c>
      <c r="CD77" s="1">
        <v>7.5380094544525364E-3</v>
      </c>
      <c r="CE77" s="1">
        <v>6.6247736713174995E-3</v>
      </c>
      <c r="CF77" s="1">
        <v>5.0478953853491789E-3</v>
      </c>
      <c r="CG77" s="1">
        <v>1.3118157795394488E-2</v>
      </c>
      <c r="CH77" s="1">
        <v>1.6447368421052631E-3</v>
      </c>
      <c r="CI77" s="1">
        <v>1.0847309954258331E-2</v>
      </c>
      <c r="CJ77" s="1">
        <v>1.1437881650647607E-2</v>
      </c>
      <c r="CK77" s="1">
        <v>8.6412973919218518E-3</v>
      </c>
      <c r="CL77" s="1">
        <v>5.7508386639718292E-3</v>
      </c>
      <c r="CM77" s="1">
        <v>3.6706975950531917E-3</v>
      </c>
      <c r="CN77" s="1">
        <v>3.6191878297141453E-3</v>
      </c>
      <c r="CO77" s="1">
        <v>5.6436037904577258E-3</v>
      </c>
      <c r="CP77" s="1">
        <v>6.406069661534057E-3</v>
      </c>
      <c r="CQ77" s="1">
        <v>1.1259400947702473E-2</v>
      </c>
      <c r="CR77" s="1">
        <v>1.0448103296787256E-2</v>
      </c>
      <c r="CS77" s="1">
        <v>1.0354391371340524E-2</v>
      </c>
      <c r="CT77" s="1">
        <v>4.0811378697268464E-3</v>
      </c>
      <c r="CU77" s="1">
        <v>6.6904674893880191E-3</v>
      </c>
      <c r="CV77" s="1">
        <v>2.8496372279209408E-2</v>
      </c>
      <c r="CW77" s="1">
        <v>1.5366986149841363E-3</v>
      </c>
      <c r="CX77" s="1">
        <v>1.3566320135663201E-2</v>
      </c>
      <c r="CY77" s="1">
        <v>2.5027875719494923E-2</v>
      </c>
      <c r="CZ77" s="1">
        <v>2.3286520225663184E-2</v>
      </c>
      <c r="DA77" s="1">
        <v>0</v>
      </c>
      <c r="DB77" s="1">
        <v>1.175529126079638E-2</v>
      </c>
      <c r="DC77" s="3">
        <v>7.7364658233753259E-3</v>
      </c>
    </row>
    <row r="78" spans="1:107" customFormat="1" ht="12.75" customHeight="1">
      <c r="A78" s="254">
        <v>574</v>
      </c>
      <c r="B78" s="264" t="s">
        <v>286</v>
      </c>
      <c r="C78" s="26">
        <v>2.0221116109888004E-3</v>
      </c>
      <c r="D78" s="26">
        <v>5.1104060643485296E-3</v>
      </c>
      <c r="E78" s="26">
        <v>6.6647624488241452E-4</v>
      </c>
      <c r="F78" s="26">
        <v>5.9586400280406588E-4</v>
      </c>
      <c r="G78" s="26">
        <v>2.1262201604329758E-3</v>
      </c>
      <c r="H78" s="26">
        <v>0</v>
      </c>
      <c r="I78" s="26">
        <v>1.1984420253670228E-3</v>
      </c>
      <c r="J78" s="26">
        <v>1.1505192395730428E-3</v>
      </c>
      <c r="K78" s="26">
        <v>5.9177262007327534E-4</v>
      </c>
      <c r="L78" s="26">
        <v>4.1750021744802988E-3</v>
      </c>
      <c r="M78" s="26">
        <v>0</v>
      </c>
      <c r="N78" s="26">
        <v>4.6153846153846153E-4</v>
      </c>
      <c r="O78" s="26">
        <v>1.6025641025641026E-4</v>
      </c>
      <c r="P78" s="26">
        <v>5.2537920515210576E-3</v>
      </c>
      <c r="Q78" s="26">
        <v>9.54122604754711E-4</v>
      </c>
      <c r="R78" s="26">
        <v>3.6606041923551171E-3</v>
      </c>
      <c r="S78" s="26">
        <v>1.6627078384798099E-3</v>
      </c>
      <c r="T78" s="26">
        <v>7.8746357980943383E-4</v>
      </c>
      <c r="U78" s="26">
        <v>2.6009412930393856E-3</v>
      </c>
      <c r="V78" s="26">
        <v>1.6964532291789956E-3</v>
      </c>
      <c r="W78" s="26">
        <v>2.411177530121779E-3</v>
      </c>
      <c r="X78" s="26">
        <v>1.9688234038009824E-3</v>
      </c>
      <c r="Y78" s="26">
        <v>2.1514940262987092E-3</v>
      </c>
      <c r="Z78" s="26">
        <v>3.8910505836575876E-3</v>
      </c>
      <c r="AA78" s="26">
        <v>9.3363209560392657E-4</v>
      </c>
      <c r="AB78" s="26">
        <v>1.4897276506994949E-3</v>
      </c>
      <c r="AC78" s="26">
        <v>5.9584620949165879E-3</v>
      </c>
      <c r="AD78" s="26">
        <v>2.9935782917290328E-2</v>
      </c>
      <c r="AE78" s="26">
        <v>4.5874365404611903E-4</v>
      </c>
      <c r="AF78" s="26">
        <v>6.094182825484765E-4</v>
      </c>
      <c r="AG78" s="26">
        <v>0</v>
      </c>
      <c r="AH78" s="26">
        <v>0</v>
      </c>
      <c r="AI78" s="26">
        <v>1.0862197813656825E-2</v>
      </c>
      <c r="AJ78" s="26">
        <v>1.9138077686419053E-3</v>
      </c>
      <c r="AK78" s="26">
        <v>7.025205297384535E-3</v>
      </c>
      <c r="AL78" s="26">
        <v>3.802138639820454E-3</v>
      </c>
      <c r="AM78" s="26">
        <v>6.9140354920488589E-3</v>
      </c>
      <c r="AN78" s="26">
        <v>5.4567022538552787E-3</v>
      </c>
      <c r="AO78" s="26">
        <v>2.4628335648676107E-2</v>
      </c>
      <c r="AP78" s="26">
        <v>7.7806595035198221E-4</v>
      </c>
      <c r="AQ78" s="26">
        <v>2.5871575197217744E-3</v>
      </c>
      <c r="AR78" s="26">
        <v>1.8963789895520252E-3</v>
      </c>
      <c r="AS78" s="26">
        <v>1.0053057805082379E-3</v>
      </c>
      <c r="AT78" s="26">
        <v>8.7837013541539586E-4</v>
      </c>
      <c r="AU78" s="26">
        <v>4.4199592732324108E-4</v>
      </c>
      <c r="AV78" s="26">
        <v>5.6748176134068841E-4</v>
      </c>
      <c r="AW78" s="26">
        <v>6.2492898534257475E-4</v>
      </c>
      <c r="AX78" s="26">
        <v>8.0626583736466255E-4</v>
      </c>
      <c r="AY78" s="26">
        <v>6.3532401524777639E-4</v>
      </c>
      <c r="AZ78" s="26">
        <v>3.3738191632928474E-4</v>
      </c>
      <c r="BA78" s="26">
        <v>6.3556628956400153E-4</v>
      </c>
      <c r="BB78" s="26">
        <v>5.3940570183556586E-4</v>
      </c>
      <c r="BC78" s="26">
        <v>4.330410306376529E-4</v>
      </c>
      <c r="BD78" s="26">
        <v>2.1675162137877878E-3</v>
      </c>
      <c r="BE78" s="26">
        <v>2.2020387723462346E-3</v>
      </c>
      <c r="BF78" s="26">
        <v>0</v>
      </c>
      <c r="BG78" s="26">
        <v>8.0076873798846893E-4</v>
      </c>
      <c r="BH78" s="26">
        <v>0.10681840543111082</v>
      </c>
      <c r="BI78" s="26">
        <v>8.893824886457007E-4</v>
      </c>
      <c r="BJ78" s="26">
        <v>7.4068970269059841E-4</v>
      </c>
      <c r="BK78" s="26">
        <v>1.8460305988279447E-3</v>
      </c>
      <c r="BL78" s="26">
        <v>2.0940242751703009E-3</v>
      </c>
      <c r="BM78" s="26">
        <v>6.4196499186724961E-3</v>
      </c>
      <c r="BN78" s="26">
        <v>4.883859440142942E-3</v>
      </c>
      <c r="BO78" s="26">
        <v>4.6044256656103575E-4</v>
      </c>
      <c r="BP78" s="26">
        <v>4.9589757461004414E-4</v>
      </c>
      <c r="BQ78" s="26">
        <v>1.7319286237575576E-4</v>
      </c>
      <c r="BR78" s="26">
        <v>1.9965251965727734E-4</v>
      </c>
      <c r="BS78" s="26">
        <v>7.2940524296488646E-5</v>
      </c>
      <c r="BT78" s="26">
        <v>1.6575089298293596E-5</v>
      </c>
      <c r="BU78" s="26">
        <v>1.1864436943483755E-5</v>
      </c>
      <c r="BV78" s="26">
        <v>0</v>
      </c>
      <c r="BW78" s="26">
        <v>2.7675276752767526E-3</v>
      </c>
      <c r="BX78" s="26">
        <v>5.9712450290608753E-3</v>
      </c>
      <c r="BY78" s="26">
        <v>0.2976597955054951</v>
      </c>
      <c r="BZ78" s="26">
        <v>2.026806145799281E-3</v>
      </c>
      <c r="CA78" s="26">
        <v>0</v>
      </c>
      <c r="CB78" s="26">
        <v>9.5702938080199064E-5</v>
      </c>
      <c r="CC78" s="26">
        <v>1.0866415531729933E-4</v>
      </c>
      <c r="CD78" s="26">
        <v>1.6609173374217453E-3</v>
      </c>
      <c r="CE78" s="26">
        <v>4.9703553804096991E-5</v>
      </c>
      <c r="CF78" s="26">
        <v>7.9494415517309913E-5</v>
      </c>
      <c r="CG78" s="26">
        <v>3.3031332578331444E-4</v>
      </c>
      <c r="CH78" s="26">
        <v>0</v>
      </c>
      <c r="CI78" s="26">
        <v>5.6632541929862773E-4</v>
      </c>
      <c r="CJ78" s="26">
        <v>1.6977463785974425E-4</v>
      </c>
      <c r="CK78" s="26">
        <v>1.8578995825918937E-4</v>
      </c>
      <c r="CL78" s="26">
        <v>3.7505469547642362E-4</v>
      </c>
      <c r="CM78" s="26">
        <v>1.9094940450193693E-4</v>
      </c>
      <c r="CN78" s="26">
        <v>3.0671083302662248E-4</v>
      </c>
      <c r="CO78" s="26">
        <v>1.8786963350391896E-4</v>
      </c>
      <c r="CP78" s="26">
        <v>1.8788751800588715E-4</v>
      </c>
      <c r="CQ78" s="26">
        <v>3.0430813372168849E-4</v>
      </c>
      <c r="CR78" s="26">
        <v>9.5503686442296678E-5</v>
      </c>
      <c r="CS78" s="26">
        <v>0</v>
      </c>
      <c r="CT78" s="26">
        <v>9.2936802973977691E-4</v>
      </c>
      <c r="CU78" s="26">
        <v>1.3493379810530459E-4</v>
      </c>
      <c r="CV78" s="26">
        <v>2.1265949462096571E-4</v>
      </c>
      <c r="CW78" s="26">
        <v>4.7690646671921469E-4</v>
      </c>
      <c r="CX78" s="26">
        <v>2.2119000221190003E-4</v>
      </c>
      <c r="CY78" s="26">
        <v>2.7122321670735016E-4</v>
      </c>
      <c r="CZ78" s="26">
        <v>2.4006721882126995E-4</v>
      </c>
      <c r="DA78" s="26">
        <v>2.6476039184537992E-3</v>
      </c>
      <c r="DB78" s="26">
        <v>7.4505367145892543E-4</v>
      </c>
      <c r="DC78" s="6">
        <v>8.5284300091001096E-3</v>
      </c>
    </row>
    <row r="79" spans="1:107" customFormat="1" ht="12.75" customHeight="1">
      <c r="A79" s="253">
        <v>575</v>
      </c>
      <c r="B79" s="291" t="s">
        <v>287</v>
      </c>
      <c r="C79" s="1">
        <v>0</v>
      </c>
      <c r="D79" s="1">
        <v>0</v>
      </c>
      <c r="E79" s="1">
        <v>1.5233742740169475E-3</v>
      </c>
      <c r="F79" s="1">
        <v>1.752541184717841E-4</v>
      </c>
      <c r="G79" s="1">
        <v>2.4161592732192905E-4</v>
      </c>
      <c r="H79" s="1">
        <v>0</v>
      </c>
      <c r="I79" s="1">
        <v>5.2598288891108225E-3</v>
      </c>
      <c r="J79" s="1">
        <v>7.8307592222248991E-5</v>
      </c>
      <c r="K79" s="1">
        <v>1.7405077060978687E-4</v>
      </c>
      <c r="L79" s="1">
        <v>8.6979211968339564E-5</v>
      </c>
      <c r="M79" s="1">
        <v>0</v>
      </c>
      <c r="N79" s="1">
        <v>7.6923076923076923E-4</v>
      </c>
      <c r="O79" s="1">
        <v>1.6025641025641025E-3</v>
      </c>
      <c r="P79" s="1">
        <v>2.5421574442843829E-4</v>
      </c>
      <c r="Q79" s="1">
        <v>1.351673690069174E-3</v>
      </c>
      <c r="R79" s="1">
        <v>2.311960542540074E-4</v>
      </c>
      <c r="S79" s="1">
        <v>4.7505938242280285E-4</v>
      </c>
      <c r="T79" s="1">
        <v>1.4961808016379242E-3</v>
      </c>
      <c r="U79" s="1">
        <v>3.7156304186276937E-4</v>
      </c>
      <c r="V79" s="1">
        <v>2.7616680475006904E-4</v>
      </c>
      <c r="W79" s="1">
        <v>1.9375533724192866E-4</v>
      </c>
      <c r="X79" s="1">
        <v>3.2457826179799274E-4</v>
      </c>
      <c r="Y79" s="1">
        <v>4.6876126829971875E-4</v>
      </c>
      <c r="Z79" s="1">
        <v>0</v>
      </c>
      <c r="AA79" s="1">
        <v>4.6948356807511738E-3</v>
      </c>
      <c r="AB79" s="1">
        <v>8.3966467584880623E-4</v>
      </c>
      <c r="AC79" s="1">
        <v>1.0152864059495784E-4</v>
      </c>
      <c r="AD79" s="1">
        <v>2.5348848438028101E-4</v>
      </c>
      <c r="AE79" s="1">
        <v>6.728240259343079E-4</v>
      </c>
      <c r="AF79" s="1">
        <v>8.864265927977839E-4</v>
      </c>
      <c r="AG79" s="1">
        <v>1.996007984031936E-3</v>
      </c>
      <c r="AH79" s="1">
        <v>0</v>
      </c>
      <c r="AI79" s="1">
        <v>6.9518066007403677E-4</v>
      </c>
      <c r="AJ79" s="1">
        <v>6.3793592288063515E-4</v>
      </c>
      <c r="AK79" s="1">
        <v>5.6961124032847579E-4</v>
      </c>
      <c r="AL79" s="1">
        <v>1.4726339140371609E-4</v>
      </c>
      <c r="AM79" s="1">
        <v>2.3046784973496196E-4</v>
      </c>
      <c r="AN79" s="1">
        <v>0</v>
      </c>
      <c r="AO79" s="1">
        <v>1.7002218582180847E-4</v>
      </c>
      <c r="AP79" s="1">
        <v>2.2230455724342349E-4</v>
      </c>
      <c r="AQ79" s="1">
        <v>1.399609805751124E-3</v>
      </c>
      <c r="AR79" s="1">
        <v>8.2295691999427511E-4</v>
      </c>
      <c r="AS79" s="1">
        <v>1.466070929907847E-3</v>
      </c>
      <c r="AT79" s="1">
        <v>1.2443576918384775E-3</v>
      </c>
      <c r="AU79" s="1">
        <v>9.0767020789594153E-4</v>
      </c>
      <c r="AV79" s="1">
        <v>4.7034524363372376E-4</v>
      </c>
      <c r="AW79" s="1">
        <v>5.6811725940234068E-4</v>
      </c>
      <c r="AX79" s="1">
        <v>8.0626583736466255E-4</v>
      </c>
      <c r="AY79" s="1">
        <v>6.3532401524777639E-4</v>
      </c>
      <c r="AZ79" s="1">
        <v>1.0121457489878543E-3</v>
      </c>
      <c r="BA79" s="1">
        <v>1.5253590949536036E-3</v>
      </c>
      <c r="BB79" s="1">
        <v>2.2210823016758594E-4</v>
      </c>
      <c r="BC79" s="1">
        <v>9.2021219010501247E-4</v>
      </c>
      <c r="BD79" s="1">
        <v>2.7253641980828767E-4</v>
      </c>
      <c r="BE79" s="1">
        <v>1.0975894192379985E-4</v>
      </c>
      <c r="BF79" s="1">
        <v>0</v>
      </c>
      <c r="BG79" s="1">
        <v>8.0076873798846893E-4</v>
      </c>
      <c r="BH79" s="1">
        <v>0</v>
      </c>
      <c r="BI79" s="1">
        <v>9.4807270363247282E-5</v>
      </c>
      <c r="BJ79" s="1">
        <v>4.3063354807592929E-4</v>
      </c>
      <c r="BK79" s="1">
        <v>1.4803075556639179E-4</v>
      </c>
      <c r="BL79" s="1">
        <v>2.0681721236249888E-4</v>
      </c>
      <c r="BM79" s="1">
        <v>1.8802321937534509E-4</v>
      </c>
      <c r="BN79" s="1">
        <v>1.1911852293031566E-4</v>
      </c>
      <c r="BO79" s="1">
        <v>1.0021397036916659E-3</v>
      </c>
      <c r="BP79" s="1">
        <v>3.9671805968803531E-3</v>
      </c>
      <c r="BQ79" s="1">
        <v>3.508887391732812E-3</v>
      </c>
      <c r="BR79" s="1">
        <v>1.1766754881928898E-3</v>
      </c>
      <c r="BS79" s="1">
        <v>2.6258588746735912E-4</v>
      </c>
      <c r="BT79" s="1">
        <v>9.9450535789761562E-5</v>
      </c>
      <c r="BU79" s="1">
        <v>0</v>
      </c>
      <c r="BV79" s="1">
        <v>0</v>
      </c>
      <c r="BW79" s="1">
        <v>4.3457046140709342E-4</v>
      </c>
      <c r="BX79" s="1">
        <v>0</v>
      </c>
      <c r="BY79" s="1">
        <v>4.4288916835256162E-4</v>
      </c>
      <c r="BZ79" s="1">
        <v>4.3805165086629617E-3</v>
      </c>
      <c r="CA79" s="1">
        <v>2.3032629558541267E-3</v>
      </c>
      <c r="CB79" s="1">
        <v>3.2538998947267679E-4</v>
      </c>
      <c r="CC79" s="1">
        <v>7.9687047232686174E-4</v>
      </c>
      <c r="CD79" s="1">
        <v>2.3252842723904432E-2</v>
      </c>
      <c r="CE79" s="1">
        <v>1.2780913835339226E-3</v>
      </c>
      <c r="CF79" s="1">
        <v>2.3848324655192971E-3</v>
      </c>
      <c r="CG79" s="1">
        <v>4.4592298980747451E-3</v>
      </c>
      <c r="CH79" s="1">
        <v>3.2894736842105261E-3</v>
      </c>
      <c r="CI79" s="1">
        <v>1.7076889566543237E-2</v>
      </c>
      <c r="CJ79" s="1">
        <v>9.0363920151154196E-4</v>
      </c>
      <c r="CK79" s="1">
        <v>3.0964993043198228E-3</v>
      </c>
      <c r="CL79" s="1">
        <v>6.3759298230992023E-3</v>
      </c>
      <c r="CM79" s="1">
        <v>7.048876953422565E-4</v>
      </c>
      <c r="CN79" s="1">
        <v>1.840264998159735E-4</v>
      </c>
      <c r="CO79" s="1">
        <v>1.5029570680313517E-4</v>
      </c>
      <c r="CP79" s="1">
        <v>2.8630478934230422E-4</v>
      </c>
      <c r="CQ79" s="1">
        <v>3.9342694431161156E-3</v>
      </c>
      <c r="CR79" s="1">
        <v>1.5280589830767469E-3</v>
      </c>
      <c r="CS79" s="1">
        <v>2.5885978428351309E-3</v>
      </c>
      <c r="CT79" s="1">
        <v>3.8386940358816875E-4</v>
      </c>
      <c r="CU79" s="1">
        <v>2.7436538948078597E-3</v>
      </c>
      <c r="CV79" s="1">
        <v>7.5056292219164377E-4</v>
      </c>
      <c r="CW79" s="1">
        <v>3.8417465374603407E-4</v>
      </c>
      <c r="CX79" s="1">
        <v>1.1796800117968001E-3</v>
      </c>
      <c r="CY79" s="1">
        <v>1.5972033872766176E-3</v>
      </c>
      <c r="CZ79" s="1">
        <v>1.4103949105749611E-3</v>
      </c>
      <c r="DA79" s="1">
        <v>8.8253463948459983E-5</v>
      </c>
      <c r="DB79" s="1">
        <v>5.7672673087005716E-3</v>
      </c>
      <c r="DC79" s="3">
        <v>8.4649100511009073E-4</v>
      </c>
    </row>
    <row r="80" spans="1:107" customFormat="1" ht="12.75" customHeight="1">
      <c r="A80" s="253">
        <v>576</v>
      </c>
      <c r="B80" s="291" t="s">
        <v>288</v>
      </c>
      <c r="C80" s="1">
        <v>7.4183976261127599E-4</v>
      </c>
      <c r="D80" s="1">
        <v>3.066243638609118E-3</v>
      </c>
      <c r="E80" s="1">
        <v>5.7126535275635532E-4</v>
      </c>
      <c r="F80" s="1">
        <v>3.1545741324921138E-4</v>
      </c>
      <c r="G80" s="1">
        <v>1.3288876002706099E-3</v>
      </c>
      <c r="H80" s="1">
        <v>0</v>
      </c>
      <c r="I80" s="1">
        <v>3.9948067512234097E-4</v>
      </c>
      <c r="J80" s="1">
        <v>2.1082813290605497E-3</v>
      </c>
      <c r="K80" s="1">
        <v>7.4841831362208353E-4</v>
      </c>
      <c r="L80" s="1">
        <v>2.0005218752718102E-3</v>
      </c>
      <c r="M80" s="1">
        <v>0</v>
      </c>
      <c r="N80" s="1">
        <v>6.1538461538461541E-4</v>
      </c>
      <c r="O80" s="1">
        <v>5.6089743589743586E-4</v>
      </c>
      <c r="P80" s="1">
        <v>1.2287094314041183E-3</v>
      </c>
      <c r="Q80" s="1">
        <v>1.351673690069174E-3</v>
      </c>
      <c r="R80" s="1">
        <v>1.8881011097410605E-3</v>
      </c>
      <c r="S80" s="1">
        <v>1.9002375296912114E-3</v>
      </c>
      <c r="T80" s="1">
        <v>1.4174344436569809E-3</v>
      </c>
      <c r="U80" s="1">
        <v>1.1146891255883081E-3</v>
      </c>
      <c r="V80" s="1">
        <v>4.7342880814297552E-4</v>
      </c>
      <c r="W80" s="1">
        <v>1.2629977538733128E-3</v>
      </c>
      <c r="X80" s="1">
        <v>9.3529788597053172E-4</v>
      </c>
      <c r="Y80" s="1">
        <v>1.021659174499387E-3</v>
      </c>
      <c r="Z80" s="1">
        <v>0</v>
      </c>
      <c r="AA80" s="1">
        <v>6.6688006828851895E-4</v>
      </c>
      <c r="AB80" s="1">
        <v>1.1376102059887051E-3</v>
      </c>
      <c r="AC80" s="1">
        <v>7.2550674425146948E-4</v>
      </c>
      <c r="AD80" s="1">
        <v>5.5526048959490121E-4</v>
      </c>
      <c r="AE80" s="1">
        <v>6.4224111566456668E-4</v>
      </c>
      <c r="AF80" s="1">
        <v>6.64819944598338E-4</v>
      </c>
      <c r="AG80" s="1">
        <v>9.9800399201596798E-4</v>
      </c>
      <c r="AH80" s="1">
        <v>0</v>
      </c>
      <c r="AI80" s="1">
        <v>2.798102156797998E-3</v>
      </c>
      <c r="AJ80" s="1">
        <v>1.4176353841791891E-3</v>
      </c>
      <c r="AK80" s="1">
        <v>2.4683153747567287E-3</v>
      </c>
      <c r="AL80" s="1">
        <v>5.8255665128822986E-4</v>
      </c>
      <c r="AM80" s="1">
        <v>2.3046784973496199E-3</v>
      </c>
      <c r="AN80" s="1">
        <v>1.4234875444839859E-3</v>
      </c>
      <c r="AO80" s="1">
        <v>7.8790769039374653E-4</v>
      </c>
      <c r="AP80" s="1">
        <v>1.074472026676547E-3</v>
      </c>
      <c r="AQ80" s="1">
        <v>8.9066078547798792E-4</v>
      </c>
      <c r="AR80" s="1">
        <v>6.0827250608272508E-4</v>
      </c>
      <c r="AS80" s="1">
        <v>5.4454063110862883E-4</v>
      </c>
      <c r="AT80" s="1">
        <v>4.1478589727949249E-4</v>
      </c>
      <c r="AU80" s="1">
        <v>6.0774440006945653E-4</v>
      </c>
      <c r="AV80" s="1">
        <v>5.3169462323812255E-4</v>
      </c>
      <c r="AW80" s="1">
        <v>5.6811725940234068E-4</v>
      </c>
      <c r="AX80" s="1">
        <v>5.1831375259156877E-4</v>
      </c>
      <c r="AY80" s="1">
        <v>6.3532401524777639E-4</v>
      </c>
      <c r="AZ80" s="1">
        <v>5.0607287449392713E-4</v>
      </c>
      <c r="BA80" s="1">
        <v>6.3556628956400153E-4</v>
      </c>
      <c r="BB80" s="1">
        <v>6.0815348736362824E-4</v>
      </c>
      <c r="BC80" s="1">
        <v>5.9543141712677279E-4</v>
      </c>
      <c r="BD80" s="1">
        <v>8.7935579203767813E-4</v>
      </c>
      <c r="BE80" s="1">
        <v>9.7411060957372367E-4</v>
      </c>
      <c r="BF80" s="1">
        <v>0</v>
      </c>
      <c r="BG80" s="1">
        <v>9.6092248558616276E-4</v>
      </c>
      <c r="BH80" s="1">
        <v>1.4102522055688563E-3</v>
      </c>
      <c r="BI80" s="1">
        <v>1.1647750358913238E-3</v>
      </c>
      <c r="BJ80" s="1">
        <v>1.1540979088434905E-3</v>
      </c>
      <c r="BK80" s="1">
        <v>1.175538353027229E-3</v>
      </c>
      <c r="BL80" s="1">
        <v>1.3443118803562427E-3</v>
      </c>
      <c r="BM80" s="1">
        <v>1.214689687075642E-3</v>
      </c>
      <c r="BN80" s="1">
        <v>1.8463371054198928E-3</v>
      </c>
      <c r="BO80" s="1">
        <v>2.7084856856531513E-4</v>
      </c>
      <c r="BP80" s="1">
        <v>2.2540798845911098E-4</v>
      </c>
      <c r="BQ80" s="1">
        <v>1.4028621852436217E-4</v>
      </c>
      <c r="BR80" s="1">
        <v>1.0619814875387092E-4</v>
      </c>
      <c r="BS80" s="1">
        <v>4.3764314577893184E-5</v>
      </c>
      <c r="BT80" s="1">
        <v>2.486263394744039E-5</v>
      </c>
      <c r="BU80" s="1">
        <v>5.9322184717418775E-6</v>
      </c>
      <c r="BV80" s="1">
        <v>4.3387712599791739E-4</v>
      </c>
      <c r="BW80" s="1">
        <v>1.0978622182916044E-3</v>
      </c>
      <c r="BX80" s="1">
        <v>7.2193331293973696E-4</v>
      </c>
      <c r="BY80" s="1">
        <v>3.4993712067362895E-4</v>
      </c>
      <c r="BZ80" s="1">
        <v>8.4995096436744032E-4</v>
      </c>
      <c r="CA80" s="1">
        <v>4.6065259117082534E-3</v>
      </c>
      <c r="CB80" s="1">
        <v>9.5702938080199064E-5</v>
      </c>
      <c r="CC80" s="1">
        <v>7.2442770211532894E-5</v>
      </c>
      <c r="CD80" s="1">
        <v>1.0348792640858567E-2</v>
      </c>
      <c r="CE80" s="1">
        <v>5.6804061490396563E-5</v>
      </c>
      <c r="CF80" s="1">
        <v>3.9747207758654956E-5</v>
      </c>
      <c r="CG80" s="1">
        <v>3.0671951679879202E-4</v>
      </c>
      <c r="CH80" s="1">
        <v>0</v>
      </c>
      <c r="CI80" s="1">
        <v>1.1762143323894576E-3</v>
      </c>
      <c r="CJ80" s="1">
        <v>1.1774692625756455E-4</v>
      </c>
      <c r="CK80" s="1">
        <v>1.4037463512916532E-4</v>
      </c>
      <c r="CL80" s="1">
        <v>2.9170920759277394E-4</v>
      </c>
      <c r="CM80" s="1">
        <v>5.9519335658582461E-4</v>
      </c>
      <c r="CN80" s="1">
        <v>3.0671083302662248E-4</v>
      </c>
      <c r="CO80" s="1">
        <v>3.0810619894642709E-4</v>
      </c>
      <c r="CP80" s="1">
        <v>2.5946371534146318E-4</v>
      </c>
      <c r="CQ80" s="1">
        <v>4.1298961005086291E-4</v>
      </c>
      <c r="CR80" s="1">
        <v>9.5503686442296678E-5</v>
      </c>
      <c r="CS80" s="1">
        <v>8.0123266563944529E-4</v>
      </c>
      <c r="CT80" s="1">
        <v>6.2631323743332797E-4</v>
      </c>
      <c r="CU80" s="1">
        <v>1.3493379810530459E-4</v>
      </c>
      <c r="CV80" s="1">
        <v>4.6284713535151364E-4</v>
      </c>
      <c r="CW80" s="1">
        <v>1.0796632510448889E-3</v>
      </c>
      <c r="CX80" s="1">
        <v>2.2119000221190003E-4</v>
      </c>
      <c r="CY80" s="1">
        <v>1.8081547780490011E-4</v>
      </c>
      <c r="CZ80" s="1">
        <v>2.7007562117392869E-4</v>
      </c>
      <c r="DA80" s="1">
        <v>3.2653781660930193E-3</v>
      </c>
      <c r="DB80" s="1">
        <v>1.6556748254642787E-4</v>
      </c>
      <c r="DC80" s="3">
        <v>6.627469835356458E-4</v>
      </c>
    </row>
    <row r="81" spans="1:107" customFormat="1" ht="12.75" customHeight="1">
      <c r="A81" s="253">
        <v>577</v>
      </c>
      <c r="B81" s="291" t="s">
        <v>289</v>
      </c>
      <c r="C81" s="1">
        <v>1.7110175169905235E-3</v>
      </c>
      <c r="D81" s="1">
        <v>5.4510998019717651E-3</v>
      </c>
      <c r="E81" s="1">
        <v>1.0473198133866513E-3</v>
      </c>
      <c r="F81" s="1">
        <v>7.010164738871364E-4</v>
      </c>
      <c r="G81" s="1">
        <v>3.044360684256306E-3</v>
      </c>
      <c r="H81" s="1">
        <v>0</v>
      </c>
      <c r="I81" s="1">
        <v>8.6554146276507208E-4</v>
      </c>
      <c r="J81" s="1">
        <v>4.9634966147025514E-3</v>
      </c>
      <c r="K81" s="1">
        <v>1.8623432455247195E-3</v>
      </c>
      <c r="L81" s="1">
        <v>2.1309906932243192E-2</v>
      </c>
      <c r="M81" s="1">
        <v>0</v>
      </c>
      <c r="N81" s="1">
        <v>2.1538461538461538E-3</v>
      </c>
      <c r="O81" s="1">
        <v>2.003205128205128E-3</v>
      </c>
      <c r="P81" s="1">
        <v>2.9234810609270402E-3</v>
      </c>
      <c r="Q81" s="1">
        <v>1.908245209509422E-3</v>
      </c>
      <c r="R81" s="1">
        <v>7.0514796547472254E-3</v>
      </c>
      <c r="S81" s="1">
        <v>3.8004750593824228E-3</v>
      </c>
      <c r="T81" s="1">
        <v>2.2836443814473581E-3</v>
      </c>
      <c r="U81" s="1">
        <v>5.3257369333663609E-3</v>
      </c>
      <c r="V81" s="1">
        <v>1.0652148183216948E-3</v>
      </c>
      <c r="W81" s="1">
        <v>1.399344102302818E-3</v>
      </c>
      <c r="X81" s="1">
        <v>1.3324791800128123E-3</v>
      </c>
      <c r="Y81" s="1">
        <v>2.896704247698262E-3</v>
      </c>
      <c r="Z81" s="1">
        <v>3.8910505836575876E-3</v>
      </c>
      <c r="AA81" s="1">
        <v>1.2270593256508749E-3</v>
      </c>
      <c r="AB81" s="1">
        <v>1.8960170099811752E-3</v>
      </c>
      <c r="AC81" s="1">
        <v>7.1493084418949478E-3</v>
      </c>
      <c r="AD81" s="1">
        <v>1.6657814687847038E-3</v>
      </c>
      <c r="AE81" s="1">
        <v>1.9420148021285705E-3</v>
      </c>
      <c r="AF81" s="1">
        <v>1.3850415512465374E-3</v>
      </c>
      <c r="AG81" s="1">
        <v>4.9900199600798403E-3</v>
      </c>
      <c r="AH81" s="1">
        <v>0</v>
      </c>
      <c r="AI81" s="1">
        <v>4.8315055875145551E-3</v>
      </c>
      <c r="AJ81" s="1">
        <v>4.6781967677913244E-3</v>
      </c>
      <c r="AK81" s="1">
        <v>5.7435800066454644E-3</v>
      </c>
      <c r="AL81" s="1">
        <v>8.9513041833631346E-4</v>
      </c>
      <c r="AM81" s="1">
        <v>4.1484212952293152E-3</v>
      </c>
      <c r="AN81" s="1">
        <v>2.8469750889679717E-3</v>
      </c>
      <c r="AO81" s="1">
        <v>6.5354869476870765E-3</v>
      </c>
      <c r="AP81" s="1">
        <v>5.6687662097072988E-3</v>
      </c>
      <c r="AQ81" s="1">
        <v>1.6964967342437867E-3</v>
      </c>
      <c r="AR81" s="1">
        <v>1.6816945756404752E-3</v>
      </c>
      <c r="AS81" s="1">
        <v>1.1728567439262777E-3</v>
      </c>
      <c r="AT81" s="1">
        <v>9.027693058436013E-4</v>
      </c>
      <c r="AU81" s="1">
        <v>1.2944166443037775E-3</v>
      </c>
      <c r="AV81" s="1">
        <v>1.2934494199927404E-3</v>
      </c>
      <c r="AW81" s="1">
        <v>1.0226110669242132E-3</v>
      </c>
      <c r="AX81" s="1">
        <v>1.7853029255931812E-3</v>
      </c>
      <c r="AY81" s="1">
        <v>1.2706480304955528E-3</v>
      </c>
      <c r="AZ81" s="1">
        <v>1.1808367071524967E-3</v>
      </c>
      <c r="BA81" s="1">
        <v>2.2880386424304054E-3</v>
      </c>
      <c r="BB81" s="1">
        <v>1.195153809949391E-3</v>
      </c>
      <c r="BC81" s="1">
        <v>1.5156436072317851E-3</v>
      </c>
      <c r="BD81" s="1">
        <v>1.2626101323930828E-3</v>
      </c>
      <c r="BE81" s="1">
        <v>1.8453222110938851E-3</v>
      </c>
      <c r="BF81" s="1">
        <v>0</v>
      </c>
      <c r="BG81" s="1">
        <v>1.9218449711723255E-3</v>
      </c>
      <c r="BH81" s="1">
        <v>2.4630218753074678E-2</v>
      </c>
      <c r="BI81" s="1">
        <v>1.2956993616310463E-3</v>
      </c>
      <c r="BJ81" s="1">
        <v>1.3435766699968995E-3</v>
      </c>
      <c r="BK81" s="1">
        <v>1.3671075661131477E-3</v>
      </c>
      <c r="BL81" s="1">
        <v>1.6028333958093663E-3</v>
      </c>
      <c r="BM81" s="1">
        <v>1.0433796427558832E-2</v>
      </c>
      <c r="BN81" s="1">
        <v>1.8046456223942822E-2</v>
      </c>
      <c r="BO81" s="1">
        <v>4.8752742341756725E-4</v>
      </c>
      <c r="BP81" s="1">
        <v>4.282751780723109E-4</v>
      </c>
      <c r="BQ81" s="1">
        <v>3.0655136640508771E-4</v>
      </c>
      <c r="BR81" s="1">
        <v>2.4637970510898056E-4</v>
      </c>
      <c r="BS81" s="1">
        <v>1.3129294373367956E-4</v>
      </c>
      <c r="BT81" s="1">
        <v>4.143772324573399E-5</v>
      </c>
      <c r="BU81" s="1">
        <v>5.9322184717418775E-6</v>
      </c>
      <c r="BV81" s="1">
        <v>1.7355085039916696E-4</v>
      </c>
      <c r="BW81" s="1">
        <v>2.8208959775548168E-4</v>
      </c>
      <c r="BX81" s="1">
        <v>8.9323952278984396E-4</v>
      </c>
      <c r="BY81" s="1">
        <v>2.9525944556837443E-4</v>
      </c>
      <c r="BZ81" s="1">
        <v>9.8071265119320039E-4</v>
      </c>
      <c r="CA81" s="1">
        <v>0</v>
      </c>
      <c r="CB81" s="1">
        <v>1.7226528854435831E-4</v>
      </c>
      <c r="CC81" s="1">
        <v>2.8977108084613158E-4</v>
      </c>
      <c r="CD81" s="1">
        <v>1.2776287210936502E-4</v>
      </c>
      <c r="CE81" s="1">
        <v>1.917137075300884E-4</v>
      </c>
      <c r="CF81" s="1">
        <v>4.3721928534520453E-4</v>
      </c>
      <c r="CG81" s="1">
        <v>8.257833144582862E-4</v>
      </c>
      <c r="CH81" s="1">
        <v>0</v>
      </c>
      <c r="CI81" s="1">
        <v>1.960357220649096E-3</v>
      </c>
      <c r="CJ81" s="1">
        <v>4.2799638544319396E-3</v>
      </c>
      <c r="CK81" s="1">
        <v>3.2616459338835466E-4</v>
      </c>
      <c r="CL81" s="1">
        <v>6.4592753109828517E-4</v>
      </c>
      <c r="CM81" s="1">
        <v>6.0331886316037514E-4</v>
      </c>
      <c r="CN81" s="1">
        <v>6.1342166605324495E-4</v>
      </c>
      <c r="CO81" s="1">
        <v>6.3124196857316768E-4</v>
      </c>
      <c r="CP81" s="1">
        <v>4.4735123334735036E-4</v>
      </c>
      <c r="CQ81" s="1">
        <v>7.3903403903838631E-4</v>
      </c>
      <c r="CR81" s="1">
        <v>1.7190663559613401E-4</v>
      </c>
      <c r="CS81" s="1">
        <v>3.6979969183359012E-4</v>
      </c>
      <c r="CT81" s="1">
        <v>8.6875707127848719E-4</v>
      </c>
      <c r="CU81" s="1">
        <v>2.0240069715795687E-4</v>
      </c>
      <c r="CV81" s="1">
        <v>7.6307230422817114E-4</v>
      </c>
      <c r="CW81" s="1">
        <v>2.0599709881899413E-3</v>
      </c>
      <c r="CX81" s="1">
        <v>3.1949666986163334E-4</v>
      </c>
      <c r="CY81" s="1">
        <v>2.8629117319109183E-4</v>
      </c>
      <c r="CZ81" s="1">
        <v>4.201176329372224E-4</v>
      </c>
      <c r="DA81" s="1">
        <v>4.1479128055776186E-3</v>
      </c>
      <c r="DB81" s="1">
        <v>2.2075664339523716E-4</v>
      </c>
      <c r="DC81" s="3">
        <v>2.1285339129837161E-3</v>
      </c>
    </row>
    <row r="82" spans="1:107" customFormat="1" ht="12.75" customHeight="1">
      <c r="A82" s="253">
        <v>578</v>
      </c>
      <c r="B82" s="291" t="s">
        <v>290</v>
      </c>
      <c r="C82" s="1">
        <v>2.3930314922944387E-5</v>
      </c>
      <c r="D82" s="1">
        <v>0</v>
      </c>
      <c r="E82" s="1">
        <v>0</v>
      </c>
      <c r="F82" s="1">
        <v>0</v>
      </c>
      <c r="G82" s="1">
        <v>1.0389484874842949E-3</v>
      </c>
      <c r="H82" s="1">
        <v>0</v>
      </c>
      <c r="I82" s="1">
        <v>1.2650221378874131E-3</v>
      </c>
      <c r="J82" s="1">
        <v>3.1925402982916896E-4</v>
      </c>
      <c r="K82" s="1">
        <v>7.3101323656110488E-4</v>
      </c>
      <c r="L82" s="1">
        <v>9.5677133165173519E-4</v>
      </c>
      <c r="M82" s="1">
        <v>0</v>
      </c>
      <c r="N82" s="1">
        <v>3.076923076923077E-4</v>
      </c>
      <c r="O82" s="1">
        <v>8.0128205128205128E-5</v>
      </c>
      <c r="P82" s="1">
        <v>2.5421574442843829E-4</v>
      </c>
      <c r="Q82" s="1">
        <v>7.1559195356603322E-4</v>
      </c>
      <c r="R82" s="1">
        <v>2.9284833538840939E-3</v>
      </c>
      <c r="S82" s="1">
        <v>2.3752969121140142E-4</v>
      </c>
      <c r="T82" s="1">
        <v>1.7324198755807544E-3</v>
      </c>
      <c r="U82" s="1">
        <v>3.4679217240525142E-3</v>
      </c>
      <c r="V82" s="1">
        <v>1.3808340237503453E-3</v>
      </c>
      <c r="W82" s="1">
        <v>9.328960682018787E-5</v>
      </c>
      <c r="X82" s="1">
        <v>8.8404868673926974E-4</v>
      </c>
      <c r="Y82" s="1">
        <v>4.3270270919974036E-4</v>
      </c>
      <c r="Z82" s="1">
        <v>0</v>
      </c>
      <c r="AA82" s="1">
        <v>9.6030729833546731E-4</v>
      </c>
      <c r="AB82" s="1">
        <v>4.5639838025975437E-3</v>
      </c>
      <c r="AC82" s="1">
        <v>4.2303600247899099E-6</v>
      </c>
      <c r="AD82" s="1">
        <v>2.8970112500603543E-4</v>
      </c>
      <c r="AE82" s="1">
        <v>1.9573062572634413E-3</v>
      </c>
      <c r="AF82" s="1">
        <v>1.7174515235457064E-3</v>
      </c>
      <c r="AG82" s="1">
        <v>0</v>
      </c>
      <c r="AH82" s="1">
        <v>1.5384615384615385E-2</v>
      </c>
      <c r="AI82" s="1">
        <v>7.9945775908514224E-4</v>
      </c>
      <c r="AJ82" s="1">
        <v>4.6073149985823647E-3</v>
      </c>
      <c r="AK82" s="1">
        <v>9.9681967057483277E-4</v>
      </c>
      <c r="AL82" s="1">
        <v>6.3381008653167999E-4</v>
      </c>
      <c r="AM82" s="1">
        <v>4.6093569946992392E-4</v>
      </c>
      <c r="AN82" s="1">
        <v>4.7449584816132857E-4</v>
      </c>
      <c r="AO82" s="1">
        <v>1.6587530324078873E-5</v>
      </c>
      <c r="AP82" s="1">
        <v>7.0396443127084104E-4</v>
      </c>
      <c r="AQ82" s="1">
        <v>4.2412418356094667E-5</v>
      </c>
      <c r="AR82" s="1">
        <v>1.1092028052096751E-3</v>
      </c>
      <c r="AS82" s="1">
        <v>5.8642837196313884E-4</v>
      </c>
      <c r="AT82" s="1">
        <v>4.1478589727949249E-4</v>
      </c>
      <c r="AU82" s="1">
        <v>1.3023094287202639E-3</v>
      </c>
      <c r="AV82" s="1">
        <v>4.9590748513555659E-4</v>
      </c>
      <c r="AW82" s="1">
        <v>5.1130553346210661E-4</v>
      </c>
      <c r="AX82" s="1">
        <v>5.4134991937341628E-3</v>
      </c>
      <c r="AY82" s="1">
        <v>0</v>
      </c>
      <c r="AZ82" s="1">
        <v>5.0607287449392713E-4</v>
      </c>
      <c r="BA82" s="1">
        <v>1.5253590949536036E-3</v>
      </c>
      <c r="BB82" s="1">
        <v>3.7018038361264323E-5</v>
      </c>
      <c r="BC82" s="1">
        <v>2.0028147666991446E-3</v>
      </c>
      <c r="BD82" s="1">
        <v>7.3244162823477314E-4</v>
      </c>
      <c r="BE82" s="1">
        <v>4.8019537091662434E-5</v>
      </c>
      <c r="BF82" s="1">
        <v>0</v>
      </c>
      <c r="BG82" s="1">
        <v>1.1210762331838565E-3</v>
      </c>
      <c r="BH82" s="1">
        <v>3.9355875504247154E-4</v>
      </c>
      <c r="BI82" s="1">
        <v>0</v>
      </c>
      <c r="BJ82" s="1">
        <v>0</v>
      </c>
      <c r="BK82" s="1">
        <v>2.6123074511716198E-5</v>
      </c>
      <c r="BL82" s="1">
        <v>0</v>
      </c>
      <c r="BM82" s="1">
        <v>0</v>
      </c>
      <c r="BN82" s="1">
        <v>0</v>
      </c>
      <c r="BO82" s="1">
        <v>0</v>
      </c>
      <c r="BP82" s="1">
        <v>0</v>
      </c>
      <c r="BQ82" s="1">
        <v>4.4008306329679538E-3</v>
      </c>
      <c r="BR82" s="1">
        <v>8.4958519003096734E-6</v>
      </c>
      <c r="BS82" s="1">
        <v>0</v>
      </c>
      <c r="BT82" s="1">
        <v>0</v>
      </c>
      <c r="BU82" s="1">
        <v>0</v>
      </c>
      <c r="BV82" s="1">
        <v>4.486289482818466E-2</v>
      </c>
      <c r="BW82" s="1">
        <v>3.1250953005397826E-2</v>
      </c>
      <c r="BX82" s="1">
        <v>0.12048944631385745</v>
      </c>
      <c r="BY82" s="1">
        <v>5.0139428071518402E-2</v>
      </c>
      <c r="BZ82" s="1">
        <v>0.2651847008826414</v>
      </c>
      <c r="CA82" s="1">
        <v>4.1458733205374278E-2</v>
      </c>
      <c r="CB82" s="1">
        <v>1.0316776725045459E-2</v>
      </c>
      <c r="CC82" s="1">
        <v>2.9303100550565054E-2</v>
      </c>
      <c r="CD82" s="1">
        <v>0</v>
      </c>
      <c r="CE82" s="1">
        <v>0</v>
      </c>
      <c r="CF82" s="1">
        <v>0</v>
      </c>
      <c r="CG82" s="1">
        <v>0</v>
      </c>
      <c r="CH82" s="1">
        <v>0</v>
      </c>
      <c r="CI82" s="1">
        <v>2.4831191461555215E-3</v>
      </c>
      <c r="CJ82" s="1">
        <v>2.0811084640871876E-4</v>
      </c>
      <c r="CK82" s="1">
        <v>0</v>
      </c>
      <c r="CL82" s="1">
        <v>2.0836371970912424E-5</v>
      </c>
      <c r="CM82" s="1">
        <v>0</v>
      </c>
      <c r="CN82" s="1">
        <v>0</v>
      </c>
      <c r="CO82" s="1">
        <v>0</v>
      </c>
      <c r="CP82" s="1">
        <v>0</v>
      </c>
      <c r="CQ82" s="1">
        <v>0</v>
      </c>
      <c r="CR82" s="1">
        <v>6.5897543645184707E-3</v>
      </c>
      <c r="CS82" s="1">
        <v>0</v>
      </c>
      <c r="CT82" s="1">
        <v>0</v>
      </c>
      <c r="CU82" s="1">
        <v>0</v>
      </c>
      <c r="CV82" s="1">
        <v>6.8388791593695278E-2</v>
      </c>
      <c r="CW82" s="1">
        <v>3.2986030614745683E-3</v>
      </c>
      <c r="CX82" s="1">
        <v>0</v>
      </c>
      <c r="CY82" s="1">
        <v>2.3506012114637015E-3</v>
      </c>
      <c r="CZ82" s="1">
        <v>0</v>
      </c>
      <c r="DA82" s="1">
        <v>0</v>
      </c>
      <c r="DB82" s="1">
        <v>1.9757719583873727E-2</v>
      </c>
      <c r="DC82" s="3">
        <v>3.9921962276339464E-3</v>
      </c>
    </row>
    <row r="83" spans="1:107" customFormat="1" ht="12.75" customHeight="1">
      <c r="A83" s="254">
        <v>579</v>
      </c>
      <c r="B83" s="264" t="s">
        <v>335</v>
      </c>
      <c r="C83" s="26">
        <v>9.572125969177755E-5</v>
      </c>
      <c r="D83" s="26">
        <v>1.0646679300726103E-4</v>
      </c>
      <c r="E83" s="26">
        <v>4.7605446063029612E-4</v>
      </c>
      <c r="F83" s="26">
        <v>7.010164738871364E-5</v>
      </c>
      <c r="G83" s="26">
        <v>1.4496955639315743E-4</v>
      </c>
      <c r="H83" s="26">
        <v>0</v>
      </c>
      <c r="I83" s="26">
        <v>1.0319917440660474E-3</v>
      </c>
      <c r="J83" s="26">
        <v>6.626027034190299E-5</v>
      </c>
      <c r="K83" s="26">
        <v>1.3924061648782951E-4</v>
      </c>
      <c r="L83" s="26">
        <v>0</v>
      </c>
      <c r="M83" s="26">
        <v>0</v>
      </c>
      <c r="N83" s="26">
        <v>1.5384615384615385E-4</v>
      </c>
      <c r="O83" s="26">
        <v>1.6025641025641026E-4</v>
      </c>
      <c r="P83" s="26">
        <v>8.4738581476146083E-5</v>
      </c>
      <c r="Q83" s="26">
        <v>7.9510217062892579E-5</v>
      </c>
      <c r="R83" s="26">
        <v>7.7065351418002467E-5</v>
      </c>
      <c r="S83" s="26">
        <v>2.3752969121140142E-4</v>
      </c>
      <c r="T83" s="26">
        <v>2.3623907394283014E-4</v>
      </c>
      <c r="U83" s="26">
        <v>1.2385434728758978E-4</v>
      </c>
      <c r="V83" s="26">
        <v>3.9452400678581291E-5</v>
      </c>
      <c r="W83" s="26">
        <v>3.5880618007764567E-5</v>
      </c>
      <c r="X83" s="26">
        <v>6.4061499039077513E-5</v>
      </c>
      <c r="Y83" s="26">
        <v>9.6156157599942312E-5</v>
      </c>
      <c r="Z83" s="26">
        <v>0</v>
      </c>
      <c r="AA83" s="26">
        <v>9.3363209560392657E-4</v>
      </c>
      <c r="AB83" s="26">
        <v>1.7605872235539483E-4</v>
      </c>
      <c r="AC83" s="26">
        <v>2.115180012394955E-5</v>
      </c>
      <c r="AD83" s="26">
        <v>4.8283520834339238E-5</v>
      </c>
      <c r="AE83" s="26">
        <v>1.6820600648357698E-4</v>
      </c>
      <c r="AF83" s="26">
        <v>1.1080332409972299E-4</v>
      </c>
      <c r="AG83" s="26">
        <v>0</v>
      </c>
      <c r="AH83" s="26">
        <v>0</v>
      </c>
      <c r="AI83" s="26">
        <v>2.0855419802221102E-4</v>
      </c>
      <c r="AJ83" s="26">
        <v>1.4176353841791891E-4</v>
      </c>
      <c r="AK83" s="26">
        <v>1.8987041344282527E-4</v>
      </c>
      <c r="AL83" s="26">
        <v>4.9087797134572027E-5</v>
      </c>
      <c r="AM83" s="26">
        <v>0</v>
      </c>
      <c r="AN83" s="26">
        <v>0</v>
      </c>
      <c r="AO83" s="26">
        <v>3.3175060648157747E-5</v>
      </c>
      <c r="AP83" s="26">
        <v>3.7050759540570581E-5</v>
      </c>
      <c r="AQ83" s="26">
        <v>1.6964967342437867E-4</v>
      </c>
      <c r="AR83" s="26">
        <v>1.0734220695577502E-4</v>
      </c>
      <c r="AS83" s="26">
        <v>1.815135437028763E-4</v>
      </c>
      <c r="AT83" s="26">
        <v>1.4639502256923265E-4</v>
      </c>
      <c r="AU83" s="26">
        <v>3.7096086757486306E-4</v>
      </c>
      <c r="AV83" s="26">
        <v>4.6012034703299065E-5</v>
      </c>
      <c r="AW83" s="26">
        <v>1.1362345188046812E-4</v>
      </c>
      <c r="AX83" s="26">
        <v>1.151808339092375E-4</v>
      </c>
      <c r="AY83" s="26">
        <v>0</v>
      </c>
      <c r="AZ83" s="26">
        <v>1.6869095816464237E-4</v>
      </c>
      <c r="BA83" s="26">
        <v>1.2711325791280032E-4</v>
      </c>
      <c r="BB83" s="26">
        <v>1.5864873583398995E-5</v>
      </c>
      <c r="BC83" s="26">
        <v>5.4130128829706612E-5</v>
      </c>
      <c r="BD83" s="26">
        <v>4.2583815595044946E-5</v>
      </c>
      <c r="BE83" s="26">
        <v>4.8019537091662434E-5</v>
      </c>
      <c r="BF83" s="26">
        <v>0</v>
      </c>
      <c r="BG83" s="26">
        <v>1.6015374759769378E-4</v>
      </c>
      <c r="BH83" s="26">
        <v>8.1991407300514906E-4</v>
      </c>
      <c r="BI83" s="26">
        <v>2.4379012379120731E-4</v>
      </c>
      <c r="BJ83" s="26">
        <v>8.4404175422882145E-4</v>
      </c>
      <c r="BK83" s="26">
        <v>5.1375379873041854E-4</v>
      </c>
      <c r="BL83" s="26">
        <v>5.0411695513359102E-4</v>
      </c>
      <c r="BM83" s="26">
        <v>7.6403085968394194E-4</v>
      </c>
      <c r="BN83" s="26">
        <v>2.2036926742108397E-3</v>
      </c>
      <c r="BO83" s="26">
        <v>1.0563094174047291E-3</v>
      </c>
      <c r="BP83" s="26">
        <v>8.565503561446218E-4</v>
      </c>
      <c r="BQ83" s="26">
        <v>1.3024103250656833E-3</v>
      </c>
      <c r="BR83" s="26">
        <v>6.8858879652009906E-3</v>
      </c>
      <c r="BS83" s="26">
        <v>4.0846693606033641E-4</v>
      </c>
      <c r="BT83" s="26">
        <v>7.624541077215053E-4</v>
      </c>
      <c r="BU83" s="26">
        <v>0</v>
      </c>
      <c r="BV83" s="26">
        <v>5.2065255119750087E-4</v>
      </c>
      <c r="BW83" s="26">
        <v>1.5248086365161171E-4</v>
      </c>
      <c r="BX83" s="26">
        <v>0</v>
      </c>
      <c r="BY83" s="26">
        <v>1.596588113073432E-3</v>
      </c>
      <c r="BZ83" s="26">
        <v>5.8842759071592028E-4</v>
      </c>
      <c r="CA83" s="26">
        <v>1.5355086372360845E-3</v>
      </c>
      <c r="CB83" s="26">
        <v>9.7616996841803048E-4</v>
      </c>
      <c r="CC83" s="26">
        <v>2.1008403361344537E-3</v>
      </c>
      <c r="CD83" s="26">
        <v>1.7503513478983008E-2</v>
      </c>
      <c r="CE83" s="26">
        <v>7.476834593673448E-3</v>
      </c>
      <c r="CF83" s="26">
        <v>1.7886243491394729E-3</v>
      </c>
      <c r="CG83" s="26">
        <v>9.4375235938089848E-4</v>
      </c>
      <c r="CH83" s="26">
        <v>1.6447368421052631E-3</v>
      </c>
      <c r="CI83" s="26">
        <v>2.1781746896101066E-3</v>
      </c>
      <c r="CJ83" s="26">
        <v>4.230674443440401E-3</v>
      </c>
      <c r="CK83" s="26">
        <v>8.9592046538320216E-4</v>
      </c>
      <c r="CL83" s="26">
        <v>4.0214197903860978E-3</v>
      </c>
      <c r="CM83" s="26">
        <v>3.087692498329193E-4</v>
      </c>
      <c r="CN83" s="26">
        <v>3.6805299963194702E-3</v>
      </c>
      <c r="CO83" s="26">
        <v>4.9522435391633037E-3</v>
      </c>
      <c r="CP83" s="26">
        <v>1.216795354704793E-3</v>
      </c>
      <c r="CQ83" s="26">
        <v>5.3253923401295486E-3</v>
      </c>
      <c r="CR83" s="26">
        <v>4.9661916949994274E-4</v>
      </c>
      <c r="CS83" s="26">
        <v>1.8489984591679506E-4</v>
      </c>
      <c r="CT83" s="26">
        <v>7.8794245999676737E-4</v>
      </c>
      <c r="CU83" s="26">
        <v>1.0907148680178787E-3</v>
      </c>
      <c r="CV83" s="26">
        <v>1.1883912934701026E-3</v>
      </c>
      <c r="CW83" s="26">
        <v>1.0068025408516755E-3</v>
      </c>
      <c r="CX83" s="26">
        <v>1.1796800117968001E-3</v>
      </c>
      <c r="CY83" s="26">
        <v>6.6299008528463365E-4</v>
      </c>
      <c r="CZ83" s="26">
        <v>2.5507141999759932E-3</v>
      </c>
      <c r="DA83" s="26">
        <v>0</v>
      </c>
      <c r="DB83" s="26">
        <v>6.070807693369022E-4</v>
      </c>
      <c r="DC83" s="6">
        <v>8.7081981167610426E-4</v>
      </c>
    </row>
    <row r="84" spans="1:107" customFormat="1" ht="12.75" customHeight="1">
      <c r="A84" s="253">
        <v>591</v>
      </c>
      <c r="B84" s="291" t="s">
        <v>292</v>
      </c>
      <c r="C84" s="1">
        <v>2.5126830669091607E-4</v>
      </c>
      <c r="D84" s="1">
        <v>1.9164022741306988E-4</v>
      </c>
      <c r="E84" s="1">
        <v>2.2850614110254213E-3</v>
      </c>
      <c r="F84" s="1">
        <v>5.9586400280406588E-4</v>
      </c>
      <c r="G84" s="1">
        <v>2.0778969749685899E-3</v>
      </c>
      <c r="H84" s="1">
        <v>0</v>
      </c>
      <c r="I84" s="1">
        <v>3.2957155697593129E-3</v>
      </c>
      <c r="J84" s="1">
        <v>7.1079199094041393E-4</v>
      </c>
      <c r="K84" s="1">
        <v>2.3496854032321228E-4</v>
      </c>
      <c r="L84" s="1">
        <v>1.7395842393667913E-4</v>
      </c>
      <c r="M84" s="1">
        <v>0</v>
      </c>
      <c r="N84" s="1">
        <v>9.2307692307692305E-4</v>
      </c>
      <c r="O84" s="1">
        <v>1.0416666666666667E-3</v>
      </c>
      <c r="P84" s="1">
        <v>6.3553936107109562E-4</v>
      </c>
      <c r="Q84" s="1">
        <v>7.9510217062892582E-4</v>
      </c>
      <c r="R84" s="1">
        <v>3.4679408138101107E-4</v>
      </c>
      <c r="S84" s="1">
        <v>9.501187648456057E-4</v>
      </c>
      <c r="T84" s="1">
        <v>1.4961808016379242E-3</v>
      </c>
      <c r="U84" s="1">
        <v>3.7156304186276937E-4</v>
      </c>
      <c r="V84" s="1">
        <v>2.7616680475006904E-4</v>
      </c>
      <c r="W84" s="1">
        <v>8.6113483218634953E-5</v>
      </c>
      <c r="X84" s="1">
        <v>1.9645526371983772E-4</v>
      </c>
      <c r="Y84" s="1">
        <v>2.4039039399985577E-4</v>
      </c>
      <c r="Z84" s="1">
        <v>0</v>
      </c>
      <c r="AA84" s="1">
        <v>1.3871105420401195E-2</v>
      </c>
      <c r="AB84" s="1">
        <v>1.232411056487764E-3</v>
      </c>
      <c r="AC84" s="1">
        <v>6.7685760396638559E-5</v>
      </c>
      <c r="AD84" s="1">
        <v>1.4485056250301771E-4</v>
      </c>
      <c r="AE84" s="1">
        <v>6.2694966052969595E-4</v>
      </c>
      <c r="AF84" s="1">
        <v>7.202216066481994E-4</v>
      </c>
      <c r="AG84" s="1">
        <v>9.9800399201596798E-4</v>
      </c>
      <c r="AH84" s="1">
        <v>0</v>
      </c>
      <c r="AI84" s="1">
        <v>5.5614452805922943E-4</v>
      </c>
      <c r="AJ84" s="1">
        <v>1.1341083073433513E-3</v>
      </c>
      <c r="AK84" s="1">
        <v>8.0694925713200737E-4</v>
      </c>
      <c r="AL84" s="1">
        <v>1.6458849627474151E-4</v>
      </c>
      <c r="AM84" s="1">
        <v>4.6093569946992392E-4</v>
      </c>
      <c r="AN84" s="1">
        <v>4.7449584816132857E-4</v>
      </c>
      <c r="AO84" s="1">
        <v>5.5982914843766199E-5</v>
      </c>
      <c r="AP84" s="1">
        <v>2.5935531678399407E-4</v>
      </c>
      <c r="AQ84" s="1">
        <v>7.6342353040970395E-4</v>
      </c>
      <c r="AR84" s="1">
        <v>6.440532417346501E-4</v>
      </c>
      <c r="AS84" s="1">
        <v>1.2705948059201341E-3</v>
      </c>
      <c r="AT84" s="1">
        <v>1.1223618396974503E-3</v>
      </c>
      <c r="AU84" s="1">
        <v>1.2391671533883723E-3</v>
      </c>
      <c r="AV84" s="1">
        <v>3.3742158782419315E-4</v>
      </c>
      <c r="AW84" s="1">
        <v>5.6811725940234068E-4</v>
      </c>
      <c r="AX84" s="1">
        <v>8.0626583736466255E-4</v>
      </c>
      <c r="AY84" s="1">
        <v>6.3532401524777639E-4</v>
      </c>
      <c r="AZ84" s="1">
        <v>1.0121457489878543E-3</v>
      </c>
      <c r="BA84" s="1">
        <v>8.8979280538960216E-4</v>
      </c>
      <c r="BB84" s="1">
        <v>1.1105411508379297E-4</v>
      </c>
      <c r="BC84" s="1">
        <v>3.7891090180794629E-4</v>
      </c>
      <c r="BD84" s="1">
        <v>2.8105318292729665E-4</v>
      </c>
      <c r="BE84" s="1">
        <v>4.1845596608448696E-4</v>
      </c>
      <c r="BF84" s="1">
        <v>0</v>
      </c>
      <c r="BG84" s="1">
        <v>1.4413837283792441E-3</v>
      </c>
      <c r="BH84" s="1">
        <v>2.2957594044144175E-4</v>
      </c>
      <c r="BI84" s="1">
        <v>5.1466803911477102E-4</v>
      </c>
      <c r="BJ84" s="1">
        <v>1.4486512557274261E-2</v>
      </c>
      <c r="BK84" s="1">
        <v>4.4583380499995644E-3</v>
      </c>
      <c r="BL84" s="1">
        <v>4.3560875353851327E-3</v>
      </c>
      <c r="BM84" s="1">
        <v>2.8949606792711861E-4</v>
      </c>
      <c r="BN84" s="1">
        <v>7.1471113758189394E-4</v>
      </c>
      <c r="BO84" s="1">
        <v>1.8146854093876114E-3</v>
      </c>
      <c r="BP84" s="1">
        <v>3.4262014245784872E-3</v>
      </c>
      <c r="BQ84" s="1">
        <v>1.2308816729044962E-2</v>
      </c>
      <c r="BR84" s="1">
        <v>1.2021630438938188E-2</v>
      </c>
      <c r="BS84" s="1">
        <v>4.5514887161008915E-3</v>
      </c>
      <c r="BT84" s="1">
        <v>4.491849199837564E-3</v>
      </c>
      <c r="BU84" s="1">
        <v>0</v>
      </c>
      <c r="BV84" s="1">
        <v>2.690038181187088E-3</v>
      </c>
      <c r="BW84" s="1">
        <v>2.4168216888780457E-3</v>
      </c>
      <c r="BX84" s="1">
        <v>0</v>
      </c>
      <c r="BY84" s="1">
        <v>1.0711356553119361E-2</v>
      </c>
      <c r="BZ84" s="1">
        <v>2.157567832625041E-3</v>
      </c>
      <c r="CA84" s="1">
        <v>3.0710172744721691E-3</v>
      </c>
      <c r="CB84" s="1">
        <v>1.3207005455067472E-3</v>
      </c>
      <c r="CC84" s="1">
        <v>2.861489423355549E-3</v>
      </c>
      <c r="CD84" s="1">
        <v>3.1940718027341254E-3</v>
      </c>
      <c r="CE84" s="1">
        <v>0.18402385770582597</v>
      </c>
      <c r="CF84" s="1">
        <v>5.6798759887117932E-2</v>
      </c>
      <c r="CG84" s="1">
        <v>3.7750094375235939E-3</v>
      </c>
      <c r="CH84" s="1">
        <v>3.453947368421053E-2</v>
      </c>
      <c r="CI84" s="1">
        <v>1.2154214768024396E-2</v>
      </c>
      <c r="CJ84" s="1">
        <v>7.5358032804841314E-3</v>
      </c>
      <c r="CK84" s="1">
        <v>5.3259788034300953E-4</v>
      </c>
      <c r="CL84" s="1">
        <v>9.6889129664742783E-3</v>
      </c>
      <c r="CM84" s="1">
        <v>1.6474464579901153E-3</v>
      </c>
      <c r="CN84" s="1">
        <v>4.2326094957673907E-3</v>
      </c>
      <c r="CO84" s="1">
        <v>1.0039753214449429E-2</v>
      </c>
      <c r="CP84" s="1">
        <v>2.0399216240639174E-3</v>
      </c>
      <c r="CQ84" s="1">
        <v>1.3302612702690954E-2</v>
      </c>
      <c r="CR84" s="1">
        <v>1.1651449745960195E-3</v>
      </c>
      <c r="CS84" s="1">
        <v>6.1633281972265025E-3</v>
      </c>
      <c r="CT84" s="1">
        <v>2.384031032810732E-3</v>
      </c>
      <c r="CU84" s="1">
        <v>3.7500351390099235E-3</v>
      </c>
      <c r="CV84" s="1">
        <v>5.691768826619965E-3</v>
      </c>
      <c r="CW84" s="1">
        <v>6.0673100488166758E-3</v>
      </c>
      <c r="CX84" s="1">
        <v>6.1933200619332003E-3</v>
      </c>
      <c r="CY84" s="1">
        <v>2.320465298496218E-3</v>
      </c>
      <c r="CZ84" s="1">
        <v>3.3009242587924621E-3</v>
      </c>
      <c r="DA84" s="1">
        <v>0</v>
      </c>
      <c r="DB84" s="1">
        <v>4.9366704379259913E-2</v>
      </c>
      <c r="DC84" s="3">
        <v>5.3547040599476944E-3</v>
      </c>
    </row>
    <row r="85" spans="1:107" customFormat="1" ht="12.75" customHeight="1">
      <c r="A85" s="253">
        <v>592</v>
      </c>
      <c r="B85" s="291" t="s">
        <v>293</v>
      </c>
      <c r="C85" s="1">
        <v>1.3161673207619413E-4</v>
      </c>
      <c r="D85" s="1">
        <v>2.1293358601452207E-5</v>
      </c>
      <c r="E85" s="1">
        <v>9.5210892126059216E-5</v>
      </c>
      <c r="F85" s="1">
        <v>3.505082369435682E-5</v>
      </c>
      <c r="G85" s="1">
        <v>0</v>
      </c>
      <c r="H85" s="1">
        <v>0</v>
      </c>
      <c r="I85" s="1">
        <v>6.6580112520390157E-5</v>
      </c>
      <c r="J85" s="1">
        <v>0</v>
      </c>
      <c r="K85" s="1">
        <v>8.7025385304893444E-6</v>
      </c>
      <c r="L85" s="1">
        <v>0</v>
      </c>
      <c r="M85" s="1">
        <v>0</v>
      </c>
      <c r="N85" s="1">
        <v>0</v>
      </c>
      <c r="O85" s="1">
        <v>0</v>
      </c>
      <c r="P85" s="1">
        <v>0</v>
      </c>
      <c r="Q85" s="1">
        <v>0</v>
      </c>
      <c r="R85" s="1">
        <v>0</v>
      </c>
      <c r="S85" s="1">
        <v>0</v>
      </c>
      <c r="T85" s="1">
        <v>0</v>
      </c>
      <c r="U85" s="1">
        <v>0</v>
      </c>
      <c r="V85" s="1">
        <v>0</v>
      </c>
      <c r="W85" s="1">
        <v>1.0764185402329369E-5</v>
      </c>
      <c r="X85" s="1">
        <v>0</v>
      </c>
      <c r="Y85" s="1">
        <v>0</v>
      </c>
      <c r="Z85" s="1">
        <v>0</v>
      </c>
      <c r="AA85" s="1">
        <v>0</v>
      </c>
      <c r="AB85" s="1">
        <v>1.354297864272268E-5</v>
      </c>
      <c r="AC85" s="1">
        <v>2.115180012394955E-5</v>
      </c>
      <c r="AD85" s="1">
        <v>1.2070880208584809E-5</v>
      </c>
      <c r="AE85" s="1">
        <v>0</v>
      </c>
      <c r="AF85" s="1">
        <v>0</v>
      </c>
      <c r="AG85" s="1">
        <v>0</v>
      </c>
      <c r="AH85" s="1">
        <v>0</v>
      </c>
      <c r="AI85" s="1">
        <v>1.737951650185092E-5</v>
      </c>
      <c r="AJ85" s="1">
        <v>0</v>
      </c>
      <c r="AK85" s="1">
        <v>0</v>
      </c>
      <c r="AL85" s="1">
        <v>9.3844318051387698E-6</v>
      </c>
      <c r="AM85" s="1">
        <v>0</v>
      </c>
      <c r="AN85" s="1">
        <v>0</v>
      </c>
      <c r="AO85" s="1">
        <v>1.4514089033569014E-5</v>
      </c>
      <c r="AP85" s="1">
        <v>3.7050759540570581E-5</v>
      </c>
      <c r="AQ85" s="1">
        <v>0</v>
      </c>
      <c r="AR85" s="1">
        <v>0</v>
      </c>
      <c r="AS85" s="1">
        <v>1.3962580284836637E-5</v>
      </c>
      <c r="AT85" s="1">
        <v>0</v>
      </c>
      <c r="AU85" s="1">
        <v>7.8927844164864488E-6</v>
      </c>
      <c r="AV85" s="1">
        <v>0</v>
      </c>
      <c r="AW85" s="1">
        <v>0</v>
      </c>
      <c r="AX85" s="1">
        <v>0</v>
      </c>
      <c r="AY85" s="1">
        <v>0</v>
      </c>
      <c r="AZ85" s="1">
        <v>0</v>
      </c>
      <c r="BA85" s="1">
        <v>0</v>
      </c>
      <c r="BB85" s="1">
        <v>5.2882911944663318E-5</v>
      </c>
      <c r="BC85" s="1">
        <v>0</v>
      </c>
      <c r="BD85" s="1">
        <v>8.5167631190089896E-6</v>
      </c>
      <c r="BE85" s="1">
        <v>2.7439735480949963E-5</v>
      </c>
      <c r="BF85" s="1">
        <v>0</v>
      </c>
      <c r="BG85" s="1">
        <v>0</v>
      </c>
      <c r="BH85" s="1">
        <v>3.2796562920205962E-5</v>
      </c>
      <c r="BI85" s="1">
        <v>9.0292638441187892E-5</v>
      </c>
      <c r="BJ85" s="1">
        <v>8.6126709615185862E-5</v>
      </c>
      <c r="BK85" s="1">
        <v>6.0953840527337799E-5</v>
      </c>
      <c r="BL85" s="1">
        <v>9.0482530408593259E-5</v>
      </c>
      <c r="BM85" s="1">
        <v>2.9844955456403982E-6</v>
      </c>
      <c r="BN85" s="1">
        <v>0</v>
      </c>
      <c r="BO85" s="1">
        <v>0</v>
      </c>
      <c r="BP85" s="1">
        <v>2.2540798845911098E-4</v>
      </c>
      <c r="BQ85" s="1">
        <v>3.238706526426633E-4</v>
      </c>
      <c r="BR85" s="1">
        <v>2.973548165108386E-4</v>
      </c>
      <c r="BS85" s="1">
        <v>1.3129294373367956E-4</v>
      </c>
      <c r="BT85" s="1">
        <v>8.2875446491467979E-5</v>
      </c>
      <c r="BU85" s="1">
        <v>0</v>
      </c>
      <c r="BV85" s="1">
        <v>2.6032627559875043E-4</v>
      </c>
      <c r="BW85" s="1">
        <v>2.287212954774176E-5</v>
      </c>
      <c r="BX85" s="1">
        <v>0</v>
      </c>
      <c r="BY85" s="1">
        <v>1.0388758269998359E-4</v>
      </c>
      <c r="BZ85" s="1">
        <v>0</v>
      </c>
      <c r="CA85" s="1">
        <v>0</v>
      </c>
      <c r="CB85" s="1">
        <v>1.9140587616039814E-5</v>
      </c>
      <c r="CC85" s="1">
        <v>9.7797739785569402E-4</v>
      </c>
      <c r="CD85" s="1">
        <v>1.2776287210936502E-4</v>
      </c>
      <c r="CE85" s="1">
        <v>5.6804061490396563E-5</v>
      </c>
      <c r="CF85" s="1">
        <v>5.3221511188838985E-2</v>
      </c>
      <c r="CG85" s="1">
        <v>2.3593808984522461E-5</v>
      </c>
      <c r="CH85" s="1">
        <v>0.18421052631578946</v>
      </c>
      <c r="CI85" s="1">
        <v>6.970159006752342E-4</v>
      </c>
      <c r="CJ85" s="1">
        <v>8.2149018319231087E-6</v>
      </c>
      <c r="CK85" s="1">
        <v>1.0321664347732743E-4</v>
      </c>
      <c r="CL85" s="1">
        <v>6.2509115912737275E-5</v>
      </c>
      <c r="CM85" s="1">
        <v>9.1411948963693199E-5</v>
      </c>
      <c r="CN85" s="1">
        <v>1.2268433321064901E-4</v>
      </c>
      <c r="CO85" s="1">
        <v>1.7284006282360545E-4</v>
      </c>
      <c r="CP85" s="1">
        <v>1.8788751800588715E-4</v>
      </c>
      <c r="CQ85" s="1">
        <v>3.6951701951919315E-4</v>
      </c>
      <c r="CR85" s="1">
        <v>1.5280589830767466E-4</v>
      </c>
      <c r="CS85" s="1">
        <v>0.3031124807395994</v>
      </c>
      <c r="CT85" s="1">
        <v>1.2122191692257961E-4</v>
      </c>
      <c r="CU85" s="1">
        <v>6.7466899052652293E-5</v>
      </c>
      <c r="CV85" s="1">
        <v>1.4260695521641231E-3</v>
      </c>
      <c r="CW85" s="1">
        <v>5.8884701237969699E-3</v>
      </c>
      <c r="CX85" s="1">
        <v>6.9060434023937673E-3</v>
      </c>
      <c r="CY85" s="1">
        <v>1.5519995178253925E-3</v>
      </c>
      <c r="CZ85" s="1">
        <v>6.0016804705317486E-5</v>
      </c>
      <c r="DA85" s="1">
        <v>0</v>
      </c>
      <c r="DB85" s="1">
        <v>5.7948618891249756E-4</v>
      </c>
      <c r="DC85" s="3">
        <v>7.9745473351011003E-4</v>
      </c>
    </row>
    <row r="86" spans="1:107" customFormat="1" ht="12.75" customHeight="1">
      <c r="A86" s="253">
        <v>593</v>
      </c>
      <c r="B86" s="291" t="s">
        <v>294</v>
      </c>
      <c r="C86" s="1">
        <v>2.3691011773714944E-3</v>
      </c>
      <c r="D86" s="1">
        <v>2.682963183782978E-3</v>
      </c>
      <c r="E86" s="1">
        <v>4.1892792535466053E-3</v>
      </c>
      <c r="F86" s="1">
        <v>1.0515247108307045E-4</v>
      </c>
      <c r="G86" s="1">
        <v>1.5463419348603459E-3</v>
      </c>
      <c r="H86" s="1">
        <v>0</v>
      </c>
      <c r="I86" s="1">
        <v>3.5953260761010684E-3</v>
      </c>
      <c r="J86" s="1">
        <v>1.4757969303423849E-3</v>
      </c>
      <c r="K86" s="1">
        <v>5.7088652760010098E-3</v>
      </c>
      <c r="L86" s="1">
        <v>2.5223971470818476E-3</v>
      </c>
      <c r="M86" s="1">
        <v>0</v>
      </c>
      <c r="N86" s="1">
        <v>1.3846153846153845E-3</v>
      </c>
      <c r="O86" s="1">
        <v>2.403846153846154E-3</v>
      </c>
      <c r="P86" s="1">
        <v>1.1863401406660454E-3</v>
      </c>
      <c r="Q86" s="1">
        <v>4.7706130237735551E-3</v>
      </c>
      <c r="R86" s="1">
        <v>3.2752774352651048E-3</v>
      </c>
      <c r="S86" s="1">
        <v>2.8503562945368173E-3</v>
      </c>
      <c r="T86" s="1">
        <v>3.6223324671233953E-3</v>
      </c>
      <c r="U86" s="1">
        <v>6.564280406242259E-3</v>
      </c>
      <c r="V86" s="1">
        <v>3.5112636603937351E-3</v>
      </c>
      <c r="W86" s="1">
        <v>1.0190095514205136E-3</v>
      </c>
      <c r="X86" s="1">
        <v>2.8656843903480675E-3</v>
      </c>
      <c r="Y86" s="1">
        <v>4.5794370056972521E-3</v>
      </c>
      <c r="Z86" s="1">
        <v>3.8910505836575876E-3</v>
      </c>
      <c r="AA86" s="1">
        <v>1.4484635083226633E-2</v>
      </c>
      <c r="AB86" s="1">
        <v>5.0109020978073918E-3</v>
      </c>
      <c r="AC86" s="1">
        <v>3.3842880198319279E-4</v>
      </c>
      <c r="AD86" s="1">
        <v>3.3798464584037466E-4</v>
      </c>
      <c r="AE86" s="1">
        <v>3.7005321426386937E-3</v>
      </c>
      <c r="AF86" s="1">
        <v>6.0387811634349028E-3</v>
      </c>
      <c r="AG86" s="1">
        <v>9.9800399201596798E-4</v>
      </c>
      <c r="AH86" s="1">
        <v>0</v>
      </c>
      <c r="AI86" s="1">
        <v>2.7807226402961471E-3</v>
      </c>
      <c r="AJ86" s="1">
        <v>8.5766940742840938E-3</v>
      </c>
      <c r="AK86" s="1">
        <v>6.9777376940238283E-3</v>
      </c>
      <c r="AL86" s="1">
        <v>1.156450750140947E-3</v>
      </c>
      <c r="AM86" s="1">
        <v>4.6093569946992399E-3</v>
      </c>
      <c r="AN86" s="1">
        <v>3.5587188612099642E-3</v>
      </c>
      <c r="AO86" s="1">
        <v>1.6359451782122789E-3</v>
      </c>
      <c r="AP86" s="1">
        <v>2.3712486105965172E-3</v>
      </c>
      <c r="AQ86" s="1">
        <v>3.7747052336924249E-3</v>
      </c>
      <c r="AR86" s="1">
        <v>1.7890367825962501E-3</v>
      </c>
      <c r="AS86" s="1">
        <v>4.3004747277296841E-3</v>
      </c>
      <c r="AT86" s="1">
        <v>9.3204831035744781E-3</v>
      </c>
      <c r="AU86" s="1">
        <v>7.8927844164864477E-4</v>
      </c>
      <c r="AV86" s="1">
        <v>6.2013997883446402E-3</v>
      </c>
      <c r="AW86" s="1">
        <v>6.8742188387683218E-3</v>
      </c>
      <c r="AX86" s="1">
        <v>1.3303386316516931E-2</v>
      </c>
      <c r="AY86" s="1">
        <v>0</v>
      </c>
      <c r="AZ86" s="1">
        <v>2.1255060728744939E-2</v>
      </c>
      <c r="BA86" s="1">
        <v>3.5591712215584086E-3</v>
      </c>
      <c r="BB86" s="1">
        <v>7.9059953357271673E-3</v>
      </c>
      <c r="BC86" s="1">
        <v>2.6632023384215654E-2</v>
      </c>
      <c r="BD86" s="1">
        <v>1.5798595585761676E-3</v>
      </c>
      <c r="BE86" s="1">
        <v>2.332377515880747E-3</v>
      </c>
      <c r="BF86" s="1">
        <v>0</v>
      </c>
      <c r="BG86" s="1">
        <v>3.8436899423446511E-3</v>
      </c>
      <c r="BH86" s="1">
        <v>3.2796562920205962E-5</v>
      </c>
      <c r="BI86" s="1">
        <v>1.9277478307193614E-3</v>
      </c>
      <c r="BJ86" s="1">
        <v>1.980914321149275E-3</v>
      </c>
      <c r="BK86" s="1">
        <v>2.8822458877926873E-3</v>
      </c>
      <c r="BL86" s="1">
        <v>4.3173093080671639E-3</v>
      </c>
      <c r="BM86" s="1">
        <v>9.8906182382522793E-3</v>
      </c>
      <c r="BN86" s="1">
        <v>8.100059559261465E-3</v>
      </c>
      <c r="BO86" s="1">
        <v>3.9923079006527452E-2</v>
      </c>
      <c r="BP86" s="1">
        <v>3.8544766026507981E-3</v>
      </c>
      <c r="BQ86" s="1">
        <v>1.7489015242703819E-2</v>
      </c>
      <c r="BR86" s="1">
        <v>3.9280571261081774E-2</v>
      </c>
      <c r="BS86" s="1">
        <v>3.6616143196837297E-3</v>
      </c>
      <c r="BT86" s="1">
        <v>2.6105765644812411E-3</v>
      </c>
      <c r="BU86" s="1">
        <v>0</v>
      </c>
      <c r="BV86" s="1">
        <v>6.9420340159666782E-4</v>
      </c>
      <c r="BW86" s="1">
        <v>3.5451800798999727E-3</v>
      </c>
      <c r="BX86" s="1">
        <v>0</v>
      </c>
      <c r="BY86" s="1">
        <v>3.4009513915468316E-3</v>
      </c>
      <c r="BZ86" s="1">
        <v>5.8842759071592024E-3</v>
      </c>
      <c r="CA86" s="1">
        <v>4.2226487523992322E-3</v>
      </c>
      <c r="CB86" s="1">
        <v>9.3788879318595086E-3</v>
      </c>
      <c r="CC86" s="1">
        <v>2.2891915386844392E-2</v>
      </c>
      <c r="CD86" s="1">
        <v>3.1940718027341254E-3</v>
      </c>
      <c r="CE86" s="1">
        <v>2.5540526147619556E-2</v>
      </c>
      <c r="CF86" s="1">
        <v>6.5980364879367221E-3</v>
      </c>
      <c r="CG86" s="1">
        <v>2.637787844469611E-2</v>
      </c>
      <c r="CH86" s="1">
        <v>6.7434210526315791E-2</v>
      </c>
      <c r="CI86" s="1">
        <v>2.6835112175996514E-2</v>
      </c>
      <c r="CJ86" s="1">
        <v>1.5928694652098906E-2</v>
      </c>
      <c r="CK86" s="1">
        <v>2.0560755380683625E-3</v>
      </c>
      <c r="CL86" s="1">
        <v>2.5420373804513157E-2</v>
      </c>
      <c r="CM86" s="1">
        <v>6.0270945016728389E-3</v>
      </c>
      <c r="CN86" s="1">
        <v>1.7543859649122806E-2</v>
      </c>
      <c r="CO86" s="1">
        <v>1.1768153842685484E-2</v>
      </c>
      <c r="CP86" s="1">
        <v>9.7522568869722374E-4</v>
      </c>
      <c r="CQ86" s="1">
        <v>3.227839846976481E-2</v>
      </c>
      <c r="CR86" s="1">
        <v>9.855980440845017E-3</v>
      </c>
      <c r="CS86" s="1">
        <v>7.6425269645608628E-3</v>
      </c>
      <c r="CT86" s="1">
        <v>2.0405689348634232E-3</v>
      </c>
      <c r="CU86" s="1">
        <v>1.5736654204031149E-2</v>
      </c>
      <c r="CV86" s="1">
        <v>1.3460095071303477E-2</v>
      </c>
      <c r="CW86" s="1">
        <v>1.8347651566836454E-3</v>
      </c>
      <c r="CX86" s="1">
        <v>1.9661333529946668E-4</v>
      </c>
      <c r="CY86" s="1">
        <v>6.7655124612000118E-3</v>
      </c>
      <c r="CZ86" s="1">
        <v>7.6821510022806383E-3</v>
      </c>
      <c r="DA86" s="1">
        <v>0</v>
      </c>
      <c r="DB86" s="1">
        <v>4.0839979028118875E-3</v>
      </c>
      <c r="DC86" s="3">
        <v>6.3549304030469135E-3</v>
      </c>
    </row>
    <row r="87" spans="1:107" customFormat="1" ht="12.75" customHeight="1">
      <c r="A87" s="253">
        <v>594</v>
      </c>
      <c r="B87" s="291" t="s">
        <v>295</v>
      </c>
      <c r="C87" s="1">
        <v>4.7860629845888775E-5</v>
      </c>
      <c r="D87" s="1">
        <v>4.2586717202904415E-5</v>
      </c>
      <c r="E87" s="1">
        <v>4.7605446063029612E-4</v>
      </c>
      <c r="F87" s="1">
        <v>0</v>
      </c>
      <c r="G87" s="1">
        <v>4.8323185464385811E-5</v>
      </c>
      <c r="H87" s="1">
        <v>0</v>
      </c>
      <c r="I87" s="1">
        <v>2.996105063417557E-4</v>
      </c>
      <c r="J87" s="1">
        <v>3.0118304700864996E-4</v>
      </c>
      <c r="K87" s="1">
        <v>1.7405077060978687E-4</v>
      </c>
      <c r="L87" s="1">
        <v>1.7395842393667913E-4</v>
      </c>
      <c r="M87" s="1">
        <v>0</v>
      </c>
      <c r="N87" s="1">
        <v>0</v>
      </c>
      <c r="O87" s="1">
        <v>8.0128205128205128E-5</v>
      </c>
      <c r="P87" s="1">
        <v>8.4738581476146083E-5</v>
      </c>
      <c r="Q87" s="1">
        <v>7.9510217062892579E-5</v>
      </c>
      <c r="R87" s="1">
        <v>1.4257090012330456E-3</v>
      </c>
      <c r="S87" s="1">
        <v>4.7505938242280285E-4</v>
      </c>
      <c r="T87" s="1">
        <v>7.8746357980943386E-5</v>
      </c>
      <c r="U87" s="1">
        <v>6.1927173643794894E-4</v>
      </c>
      <c r="V87" s="1">
        <v>1.1835720203574388E-4</v>
      </c>
      <c r="W87" s="1">
        <v>3.4804199467531629E-4</v>
      </c>
      <c r="X87" s="1">
        <v>1.3239376468076019E-4</v>
      </c>
      <c r="Y87" s="1">
        <v>1.8029279549989182E-4</v>
      </c>
      <c r="Z87" s="1">
        <v>0</v>
      </c>
      <c r="AA87" s="1">
        <v>2.6141698676909945E-3</v>
      </c>
      <c r="AB87" s="1">
        <v>1.2594970137732092E-3</v>
      </c>
      <c r="AC87" s="1">
        <v>9.3067920545378011E-5</v>
      </c>
      <c r="AD87" s="1">
        <v>1.2070880208584809E-5</v>
      </c>
      <c r="AE87" s="1">
        <v>3.8228637837176585E-4</v>
      </c>
      <c r="AF87" s="1">
        <v>5.5401662049861494E-5</v>
      </c>
      <c r="AG87" s="1">
        <v>0</v>
      </c>
      <c r="AH87" s="1">
        <v>0</v>
      </c>
      <c r="AI87" s="1">
        <v>3.9972887954257112E-4</v>
      </c>
      <c r="AJ87" s="1">
        <v>7.0881769208959455E-5</v>
      </c>
      <c r="AK87" s="1">
        <v>2.848056201642379E-4</v>
      </c>
      <c r="AL87" s="1">
        <v>3.5155525300789087E-4</v>
      </c>
      <c r="AM87" s="1">
        <v>2.3046784973496196E-4</v>
      </c>
      <c r="AN87" s="1">
        <v>0</v>
      </c>
      <c r="AO87" s="1">
        <v>1.6587530324078874E-4</v>
      </c>
      <c r="AP87" s="1">
        <v>6.6691367173027046E-4</v>
      </c>
      <c r="AQ87" s="1">
        <v>1.27237255068284E-4</v>
      </c>
      <c r="AR87" s="1">
        <v>1.2523257478173752E-3</v>
      </c>
      <c r="AS87" s="1">
        <v>4.7472772968444566E-4</v>
      </c>
      <c r="AT87" s="1">
        <v>9.7596681712821764E-5</v>
      </c>
      <c r="AU87" s="1">
        <v>2.0521239482864764E-4</v>
      </c>
      <c r="AV87" s="1">
        <v>8.5377886616121591E-4</v>
      </c>
      <c r="AW87" s="1">
        <v>1.9315986819679581E-3</v>
      </c>
      <c r="AX87" s="1">
        <v>4.0313291868233127E-4</v>
      </c>
      <c r="AY87" s="1">
        <v>0</v>
      </c>
      <c r="AZ87" s="1">
        <v>1.5182186234817814E-3</v>
      </c>
      <c r="BA87" s="1">
        <v>7.6267954747680179E-4</v>
      </c>
      <c r="BB87" s="1">
        <v>2.8027943330671563E-4</v>
      </c>
      <c r="BC87" s="1">
        <v>2.1652051531882645E-4</v>
      </c>
      <c r="BD87" s="1">
        <v>2.2995260421324271E-4</v>
      </c>
      <c r="BE87" s="1">
        <v>5.5565464348923677E-4</v>
      </c>
      <c r="BF87" s="1">
        <v>0</v>
      </c>
      <c r="BG87" s="1">
        <v>3.2030749519538755E-4</v>
      </c>
      <c r="BH87" s="1">
        <v>3.2796562920205962E-5</v>
      </c>
      <c r="BI87" s="1">
        <v>1.1286579805148487E-4</v>
      </c>
      <c r="BJ87" s="1">
        <v>3.4450683846074345E-4</v>
      </c>
      <c r="BK87" s="1">
        <v>2.6123074511716198E-5</v>
      </c>
      <c r="BL87" s="1">
        <v>1.292607577265618E-5</v>
      </c>
      <c r="BM87" s="1">
        <v>1.4922477728201991E-5</v>
      </c>
      <c r="BN87" s="1">
        <v>5.955926146515783E-5</v>
      </c>
      <c r="BO87" s="1">
        <v>2.9793342542184663E-4</v>
      </c>
      <c r="BP87" s="1">
        <v>2.9303038499684431E-4</v>
      </c>
      <c r="BQ87" s="1">
        <v>5.0970659397184927E-3</v>
      </c>
      <c r="BR87" s="1">
        <v>3.2284237221176762E-3</v>
      </c>
      <c r="BS87" s="1">
        <v>1.7505725831157274E-4</v>
      </c>
      <c r="BT87" s="1">
        <v>1.1685437955296985E-3</v>
      </c>
      <c r="BU87" s="1">
        <v>0</v>
      </c>
      <c r="BV87" s="1">
        <v>1.0413051023950017E-3</v>
      </c>
      <c r="BW87" s="1">
        <v>1.0139977432832179E-3</v>
      </c>
      <c r="BX87" s="1">
        <v>0</v>
      </c>
      <c r="BY87" s="1">
        <v>5.5771228607359616E-4</v>
      </c>
      <c r="BZ87" s="1">
        <v>2.6152337365152009E-4</v>
      </c>
      <c r="CA87" s="1">
        <v>1.5355086372360845E-3</v>
      </c>
      <c r="CB87" s="1">
        <v>7.8476409225763228E-4</v>
      </c>
      <c r="CC87" s="1">
        <v>1.6661837148652565E-3</v>
      </c>
      <c r="CD87" s="1">
        <v>1.5331544653123803E-3</v>
      </c>
      <c r="CE87" s="1">
        <v>1.6679092555117691E-2</v>
      </c>
      <c r="CF87" s="1">
        <v>1.1924162327596487E-2</v>
      </c>
      <c r="CG87" s="1">
        <v>1.1254246885617214E-2</v>
      </c>
      <c r="CH87" s="1">
        <v>0.11513157894736842</v>
      </c>
      <c r="CI87" s="1">
        <v>6.7523415377913308E-3</v>
      </c>
      <c r="CJ87" s="1">
        <v>5.6956652701333551E-4</v>
      </c>
      <c r="CK87" s="1">
        <v>8.6701980520955047E-5</v>
      </c>
      <c r="CL87" s="1">
        <v>7.7094576292375974E-4</v>
      </c>
      <c r="CM87" s="1">
        <v>4.469028616002779E-5</v>
      </c>
      <c r="CN87" s="1">
        <v>3.6805299963194699E-4</v>
      </c>
      <c r="CO87" s="1">
        <v>8.5668552877787049E-4</v>
      </c>
      <c r="CP87" s="1">
        <v>4.4735123334735035E-5</v>
      </c>
      <c r="CQ87" s="1">
        <v>5.8687997217754203E-4</v>
      </c>
      <c r="CR87" s="1">
        <v>7.2582801696145468E-4</v>
      </c>
      <c r="CS87" s="1">
        <v>4.3759630200308167E-2</v>
      </c>
      <c r="CT87" s="1">
        <v>2.3032164215290125E-3</v>
      </c>
      <c r="CU87" s="1">
        <v>8.5008292806341892E-3</v>
      </c>
      <c r="CV87" s="1">
        <v>4.2531898924193142E-4</v>
      </c>
      <c r="CW87" s="1">
        <v>2.2520583150629583E-4</v>
      </c>
      <c r="CX87" s="1">
        <v>4.9153333824866676E-4</v>
      </c>
      <c r="CY87" s="1">
        <v>1.3561160835367507E-3</v>
      </c>
      <c r="CZ87" s="1">
        <v>6.9019325411115114E-4</v>
      </c>
      <c r="DA87" s="1">
        <v>0</v>
      </c>
      <c r="DB87" s="1">
        <v>1.5011451750876127E-2</v>
      </c>
      <c r="DC87" s="3">
        <v>1.2249601438296324E-3</v>
      </c>
    </row>
    <row r="88" spans="1:107" customFormat="1" ht="12.75" customHeight="1">
      <c r="A88" s="254">
        <v>595</v>
      </c>
      <c r="B88" s="264" t="s">
        <v>336</v>
      </c>
      <c r="C88" s="26">
        <v>3.70919881305638E-4</v>
      </c>
      <c r="D88" s="26">
        <v>3.194003790217831E-4</v>
      </c>
      <c r="E88" s="26">
        <v>3.0467485480338949E-3</v>
      </c>
      <c r="F88" s="26">
        <v>9.1132141605327721E-4</v>
      </c>
      <c r="G88" s="26">
        <v>8.6981733835894465E-4</v>
      </c>
      <c r="H88" s="26">
        <v>0</v>
      </c>
      <c r="I88" s="26">
        <v>1.3981823629281933E-3</v>
      </c>
      <c r="J88" s="26">
        <v>1.1625665614533888E-3</v>
      </c>
      <c r="K88" s="26">
        <v>5.3955738889033928E-4</v>
      </c>
      <c r="L88" s="26">
        <v>8.6979211968339566E-4</v>
      </c>
      <c r="M88" s="26">
        <v>0</v>
      </c>
      <c r="N88" s="26">
        <v>1.6923076923076924E-3</v>
      </c>
      <c r="O88" s="26">
        <v>3.205128205128205E-3</v>
      </c>
      <c r="P88" s="26">
        <v>1.6524023387848488E-3</v>
      </c>
      <c r="Q88" s="26">
        <v>2.623837163075455E-3</v>
      </c>
      <c r="R88" s="26">
        <v>5.3945745992601722E-4</v>
      </c>
      <c r="S88" s="26">
        <v>7.1258907363420433E-4</v>
      </c>
      <c r="T88" s="26">
        <v>2.0474053075045279E-3</v>
      </c>
      <c r="U88" s="26">
        <v>4.9541738915035915E-3</v>
      </c>
      <c r="V88" s="26">
        <v>1.617548427821833E-3</v>
      </c>
      <c r="W88" s="26">
        <v>1.6146278103494055E-4</v>
      </c>
      <c r="X88" s="26">
        <v>4.9113815929959425E-4</v>
      </c>
      <c r="Y88" s="26">
        <v>7.2117118199956727E-5</v>
      </c>
      <c r="Z88" s="26">
        <v>0</v>
      </c>
      <c r="AA88" s="26">
        <v>2.7208706786171575E-3</v>
      </c>
      <c r="AB88" s="26">
        <v>1.3272119069868227E-3</v>
      </c>
      <c r="AC88" s="26">
        <v>1.121045406569326E-4</v>
      </c>
      <c r="AD88" s="26">
        <v>1.6899232292018733E-4</v>
      </c>
      <c r="AE88" s="26">
        <v>7.1869839133891986E-4</v>
      </c>
      <c r="AF88" s="26">
        <v>3.1578947368421052E-3</v>
      </c>
      <c r="AG88" s="26">
        <v>1.996007984031936E-3</v>
      </c>
      <c r="AH88" s="26">
        <v>0</v>
      </c>
      <c r="AI88" s="26">
        <v>5.387650115573785E-4</v>
      </c>
      <c r="AJ88" s="26">
        <v>2.3390983838956622E-3</v>
      </c>
      <c r="AK88" s="26">
        <v>8.0694925713200737E-4</v>
      </c>
      <c r="AL88" s="26">
        <v>3.2989887191910909E-4</v>
      </c>
      <c r="AM88" s="26">
        <v>4.6093569946992392E-4</v>
      </c>
      <c r="AN88" s="26">
        <v>2.3724792408066428E-4</v>
      </c>
      <c r="AO88" s="26">
        <v>1.5136121420721973E-4</v>
      </c>
      <c r="AP88" s="26">
        <v>8.1511670989255279E-4</v>
      </c>
      <c r="AQ88" s="26">
        <v>1.0603104589023667E-3</v>
      </c>
      <c r="AR88" s="26">
        <v>1.5385716330327751E-3</v>
      </c>
      <c r="AS88" s="26">
        <v>1.0192683607930745E-3</v>
      </c>
      <c r="AT88" s="26">
        <v>1.1711601805538612E-3</v>
      </c>
      <c r="AU88" s="26">
        <v>1.5075218235489115E-3</v>
      </c>
      <c r="AV88" s="26">
        <v>1.3701361444982388E-3</v>
      </c>
      <c r="AW88" s="26">
        <v>2.3292807635495968E-3</v>
      </c>
      <c r="AX88" s="26">
        <v>1.5549412577747063E-3</v>
      </c>
      <c r="AY88" s="26">
        <v>1.9059720457433292E-3</v>
      </c>
      <c r="AZ88" s="26">
        <v>1.6869095816464238E-3</v>
      </c>
      <c r="BA88" s="26">
        <v>1.2711325791280031E-3</v>
      </c>
      <c r="BB88" s="26">
        <v>2.0307038186750713E-3</v>
      </c>
      <c r="BC88" s="26">
        <v>2.6523763126556242E-3</v>
      </c>
      <c r="BD88" s="26">
        <v>4.0241705737317475E-4</v>
      </c>
      <c r="BE88" s="26">
        <v>6.9971325476422407E-4</v>
      </c>
      <c r="BF88" s="26">
        <v>0</v>
      </c>
      <c r="BG88" s="26">
        <v>2.5624599615631004E-3</v>
      </c>
      <c r="BH88" s="26">
        <v>1.3446590797284446E-3</v>
      </c>
      <c r="BI88" s="26">
        <v>1.9412917264855396E-3</v>
      </c>
      <c r="BJ88" s="26">
        <v>1.7397595342267544E-3</v>
      </c>
      <c r="BK88" s="26">
        <v>1.9853536628904309E-3</v>
      </c>
      <c r="BL88" s="26">
        <v>1.5640551684913977E-3</v>
      </c>
      <c r="BM88" s="26">
        <v>2.7158909465327624E-4</v>
      </c>
      <c r="BN88" s="26">
        <v>1.7867778439547348E-4</v>
      </c>
      <c r="BO88" s="26">
        <v>1.841770266244143E-3</v>
      </c>
      <c r="BP88" s="26">
        <v>1.9385087007483546E-3</v>
      </c>
      <c r="BQ88" s="26">
        <v>2.6134802932501547E-3</v>
      </c>
      <c r="BR88" s="26">
        <v>3.9420752817436889E-3</v>
      </c>
      <c r="BS88" s="26">
        <v>1.2108127033217115E-3</v>
      </c>
      <c r="BT88" s="26">
        <v>7.4587901842321171E-4</v>
      </c>
      <c r="BU88" s="26">
        <v>0</v>
      </c>
      <c r="BV88" s="26">
        <v>1.9958347795904201E-3</v>
      </c>
      <c r="BW88" s="26">
        <v>2.8513921502851393E-3</v>
      </c>
      <c r="BX88" s="26">
        <v>0</v>
      </c>
      <c r="BY88" s="26">
        <v>9.3498824429985236E-4</v>
      </c>
      <c r="BZ88" s="26">
        <v>1.6999019287348806E-3</v>
      </c>
      <c r="CA88" s="26">
        <v>3.838771593090211E-3</v>
      </c>
      <c r="CB88" s="26">
        <v>3.0242128433342905E-3</v>
      </c>
      <c r="CC88" s="26">
        <v>3.0788177339901479E-3</v>
      </c>
      <c r="CD88" s="26">
        <v>7.7935351986712659E-3</v>
      </c>
      <c r="CE88" s="26">
        <v>1.0189228529839884E-2</v>
      </c>
      <c r="CF88" s="26">
        <v>0.1901506419174053</v>
      </c>
      <c r="CG88" s="26">
        <v>1.0050962627406568E-2</v>
      </c>
      <c r="CH88" s="26">
        <v>4.9342105263157892E-3</v>
      </c>
      <c r="CI88" s="26">
        <v>4.1385319102592029E-2</v>
      </c>
      <c r="CJ88" s="26">
        <v>6.3309510118020754E-3</v>
      </c>
      <c r="CK88" s="26">
        <v>3.4309212291863639E-3</v>
      </c>
      <c r="CL88" s="26">
        <v>1.1460004584001834E-2</v>
      </c>
      <c r="CM88" s="26">
        <v>2.4153068292851383E-3</v>
      </c>
      <c r="CN88" s="26">
        <v>1.472211998527788E-3</v>
      </c>
      <c r="CO88" s="26">
        <v>9.4160260312164176E-3</v>
      </c>
      <c r="CP88" s="26">
        <v>2.2099150927359108E-3</v>
      </c>
      <c r="CQ88" s="26">
        <v>2.360561665869669E-2</v>
      </c>
      <c r="CR88" s="26">
        <v>1.9100737288459335E-3</v>
      </c>
      <c r="CS88" s="26">
        <v>0.18508474576271186</v>
      </c>
      <c r="CT88" s="26">
        <v>4.8488766769031843E-4</v>
      </c>
      <c r="CU88" s="26">
        <v>5.5097967559666035E-3</v>
      </c>
      <c r="CV88" s="26">
        <v>4.4158118588941706E-3</v>
      </c>
      <c r="CW88" s="26">
        <v>2.1394553993098102E-3</v>
      </c>
      <c r="CX88" s="26">
        <v>5.6772100567721003E-3</v>
      </c>
      <c r="CY88" s="26">
        <v>2.0371877166018744E-2</v>
      </c>
      <c r="CZ88" s="26">
        <v>4.3212099387828591E-3</v>
      </c>
      <c r="DA88" s="26">
        <v>0</v>
      </c>
      <c r="DB88" s="26">
        <v>6.4571318193106875E-3</v>
      </c>
      <c r="DC88" s="6">
        <v>2.8275374448259111E-3</v>
      </c>
    </row>
    <row r="89" spans="1:107" customFormat="1" ht="12.75" customHeight="1">
      <c r="A89" s="253">
        <v>611</v>
      </c>
      <c r="B89" s="291" t="s">
        <v>5</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c r="W89" s="1">
        <v>0</v>
      </c>
      <c r="X89" s="1">
        <v>0</v>
      </c>
      <c r="Y89" s="1">
        <v>0</v>
      </c>
      <c r="Z89" s="1">
        <v>0</v>
      </c>
      <c r="AA89" s="1">
        <v>0</v>
      </c>
      <c r="AB89" s="1">
        <v>0</v>
      </c>
      <c r="AC89" s="1">
        <v>0</v>
      </c>
      <c r="AD89" s="1">
        <v>0</v>
      </c>
      <c r="AE89" s="1">
        <v>0</v>
      </c>
      <c r="AF89" s="1">
        <v>0</v>
      </c>
      <c r="AG89" s="1">
        <v>0</v>
      </c>
      <c r="AH89" s="1">
        <v>0</v>
      </c>
      <c r="AI89" s="1">
        <v>0</v>
      </c>
      <c r="AJ89" s="1">
        <v>0</v>
      </c>
      <c r="AK89" s="1">
        <v>0</v>
      </c>
      <c r="AL89" s="1">
        <v>0</v>
      </c>
      <c r="AM89" s="1">
        <v>0</v>
      </c>
      <c r="AN89" s="1">
        <v>0</v>
      </c>
      <c r="AO89" s="1">
        <v>0</v>
      </c>
      <c r="AP89" s="1">
        <v>0</v>
      </c>
      <c r="AQ89" s="1">
        <v>0</v>
      </c>
      <c r="AR89" s="1">
        <v>0</v>
      </c>
      <c r="AS89" s="1">
        <v>0</v>
      </c>
      <c r="AT89" s="1">
        <v>0</v>
      </c>
      <c r="AU89" s="1">
        <v>0</v>
      </c>
      <c r="AV89" s="1">
        <v>0</v>
      </c>
      <c r="AW89" s="1">
        <v>0</v>
      </c>
      <c r="AX89" s="1">
        <v>0</v>
      </c>
      <c r="AY89" s="1">
        <v>0</v>
      </c>
      <c r="AZ89" s="1">
        <v>0</v>
      </c>
      <c r="BA89" s="1">
        <v>0</v>
      </c>
      <c r="BB89" s="1">
        <v>0</v>
      </c>
      <c r="BC89" s="1">
        <v>0</v>
      </c>
      <c r="BD89" s="1">
        <v>0</v>
      </c>
      <c r="BE89" s="1">
        <v>0</v>
      </c>
      <c r="BF89" s="1">
        <v>0</v>
      </c>
      <c r="BG89" s="1">
        <v>0</v>
      </c>
      <c r="BH89" s="1">
        <v>0</v>
      </c>
      <c r="BI89" s="1">
        <v>0</v>
      </c>
      <c r="BJ89" s="1">
        <v>0</v>
      </c>
      <c r="BK89" s="1">
        <v>0</v>
      </c>
      <c r="BL89" s="1">
        <v>0</v>
      </c>
      <c r="BM89" s="1">
        <v>0</v>
      </c>
      <c r="BN89" s="1">
        <v>0</v>
      </c>
      <c r="BO89" s="1">
        <v>0</v>
      </c>
      <c r="BP89" s="1">
        <v>0</v>
      </c>
      <c r="BQ89" s="1">
        <v>0</v>
      </c>
      <c r="BR89" s="1">
        <v>0</v>
      </c>
      <c r="BS89" s="1">
        <v>0</v>
      </c>
      <c r="BT89" s="1">
        <v>0</v>
      </c>
      <c r="BU89" s="1">
        <v>0</v>
      </c>
      <c r="BV89" s="1">
        <v>0</v>
      </c>
      <c r="BW89" s="1">
        <v>0</v>
      </c>
      <c r="BX89" s="1">
        <v>0</v>
      </c>
      <c r="BY89" s="1">
        <v>0</v>
      </c>
      <c r="BZ89" s="1">
        <v>0</v>
      </c>
      <c r="CA89" s="1">
        <v>0</v>
      </c>
      <c r="CB89" s="1">
        <v>0</v>
      </c>
      <c r="CC89" s="1">
        <v>0</v>
      </c>
      <c r="CD89" s="1">
        <v>0</v>
      </c>
      <c r="CE89" s="1">
        <v>0</v>
      </c>
      <c r="CF89" s="1">
        <v>0</v>
      </c>
      <c r="CG89" s="1">
        <v>0</v>
      </c>
      <c r="CH89" s="1">
        <v>0</v>
      </c>
      <c r="CI89" s="1">
        <v>0</v>
      </c>
      <c r="CJ89" s="1">
        <v>0</v>
      </c>
      <c r="CK89" s="1">
        <v>0</v>
      </c>
      <c r="CL89" s="1">
        <v>0</v>
      </c>
      <c r="CM89" s="1">
        <v>0</v>
      </c>
      <c r="CN89" s="1">
        <v>0</v>
      </c>
      <c r="CO89" s="1">
        <v>0</v>
      </c>
      <c r="CP89" s="1">
        <v>0</v>
      </c>
      <c r="CQ89" s="1">
        <v>0</v>
      </c>
      <c r="CR89" s="1">
        <v>0</v>
      </c>
      <c r="CS89" s="1">
        <v>0</v>
      </c>
      <c r="CT89" s="1">
        <v>0</v>
      </c>
      <c r="CU89" s="1">
        <v>0</v>
      </c>
      <c r="CV89" s="1">
        <v>0</v>
      </c>
      <c r="CW89" s="1">
        <v>0</v>
      </c>
      <c r="CX89" s="1">
        <v>0</v>
      </c>
      <c r="CY89" s="1">
        <v>0</v>
      </c>
      <c r="CZ89" s="1">
        <v>0</v>
      </c>
      <c r="DA89" s="1">
        <v>0</v>
      </c>
      <c r="DB89" s="1">
        <v>0.24661276525290432</v>
      </c>
      <c r="DC89" s="3">
        <v>8.4601768202514883E-4</v>
      </c>
    </row>
    <row r="90" spans="1:107" customFormat="1" ht="12.75" customHeight="1">
      <c r="A90" s="253">
        <v>631</v>
      </c>
      <c r="B90" s="291" t="s">
        <v>297</v>
      </c>
      <c r="C90" s="1">
        <v>0</v>
      </c>
      <c r="D90" s="1">
        <v>0</v>
      </c>
      <c r="E90" s="1">
        <v>3.8084356850423686E-4</v>
      </c>
      <c r="F90" s="1">
        <v>2.1030494216614089E-4</v>
      </c>
      <c r="G90" s="1">
        <v>0</v>
      </c>
      <c r="H90" s="1">
        <v>0</v>
      </c>
      <c r="I90" s="1">
        <v>9.3212157528546223E-4</v>
      </c>
      <c r="J90" s="1">
        <v>3.7346697829072597E-4</v>
      </c>
      <c r="K90" s="1">
        <v>0</v>
      </c>
      <c r="L90" s="1">
        <v>2.6093763590501868E-4</v>
      </c>
      <c r="M90" s="1">
        <v>0</v>
      </c>
      <c r="N90" s="1">
        <v>0</v>
      </c>
      <c r="O90" s="1">
        <v>0</v>
      </c>
      <c r="P90" s="1">
        <v>4.2369290738073042E-5</v>
      </c>
      <c r="Q90" s="1">
        <v>2.3853065118867775E-4</v>
      </c>
      <c r="R90" s="1">
        <v>1.5413070283600493E-4</v>
      </c>
      <c r="S90" s="1">
        <v>0</v>
      </c>
      <c r="T90" s="1">
        <v>0</v>
      </c>
      <c r="U90" s="1">
        <v>1.2385434728758978E-4</v>
      </c>
      <c r="V90" s="1">
        <v>1.1835720203574388E-4</v>
      </c>
      <c r="W90" s="1">
        <v>1.6863890463649346E-4</v>
      </c>
      <c r="X90" s="1">
        <v>3.0749519538757208E-4</v>
      </c>
      <c r="Y90" s="1">
        <v>4.086636697997548E-4</v>
      </c>
      <c r="Z90" s="1">
        <v>0</v>
      </c>
      <c r="AA90" s="1">
        <v>2.9342723004694836E-4</v>
      </c>
      <c r="AB90" s="1">
        <v>1.015723398204201E-3</v>
      </c>
      <c r="AC90" s="1">
        <v>6.3455400371848649E-6</v>
      </c>
      <c r="AD90" s="1">
        <v>0</v>
      </c>
      <c r="AE90" s="1">
        <v>1.3762309621383572E-4</v>
      </c>
      <c r="AF90" s="1">
        <v>1.1080332409972299E-4</v>
      </c>
      <c r="AG90" s="1">
        <v>0</v>
      </c>
      <c r="AH90" s="1">
        <v>0</v>
      </c>
      <c r="AI90" s="1">
        <v>6.6042162707033491E-4</v>
      </c>
      <c r="AJ90" s="1">
        <v>1.4885171533881485E-3</v>
      </c>
      <c r="AK90" s="1">
        <v>3.3227322352494422E-4</v>
      </c>
      <c r="AL90" s="1">
        <v>1.876886361027754E-5</v>
      </c>
      <c r="AM90" s="1">
        <v>6.9140354920488594E-4</v>
      </c>
      <c r="AN90" s="1">
        <v>0</v>
      </c>
      <c r="AO90" s="1">
        <v>0</v>
      </c>
      <c r="AP90" s="1">
        <v>0</v>
      </c>
      <c r="AQ90" s="1">
        <v>9.7548562219017731E-4</v>
      </c>
      <c r="AR90" s="1">
        <v>2.1468441391155003E-4</v>
      </c>
      <c r="AS90" s="1">
        <v>8.6567997765987152E-4</v>
      </c>
      <c r="AT90" s="1">
        <v>3.1718921556667074E-4</v>
      </c>
      <c r="AU90" s="1">
        <v>1.8942682599567474E-4</v>
      </c>
      <c r="AV90" s="1">
        <v>9.3046559066671444E-4</v>
      </c>
      <c r="AW90" s="1">
        <v>1.6475400522667878E-3</v>
      </c>
      <c r="AX90" s="1">
        <v>9.7903708822851877E-4</v>
      </c>
      <c r="AY90" s="1">
        <v>1.9059720457433292E-3</v>
      </c>
      <c r="AZ90" s="1">
        <v>8.4345479082321192E-4</v>
      </c>
      <c r="BA90" s="1">
        <v>2.5422651582560063E-4</v>
      </c>
      <c r="BB90" s="1">
        <v>3.120091804735136E-4</v>
      </c>
      <c r="BC90" s="1">
        <v>3.7891090180794629E-4</v>
      </c>
      <c r="BD90" s="1">
        <v>1.4691416380290507E-4</v>
      </c>
      <c r="BE90" s="1">
        <v>4.1159603221424946E-4</v>
      </c>
      <c r="BF90" s="1">
        <v>0</v>
      </c>
      <c r="BG90" s="1">
        <v>0</v>
      </c>
      <c r="BH90" s="1">
        <v>3.2796562920205962E-5</v>
      </c>
      <c r="BI90" s="1">
        <v>2.1218770033679154E-4</v>
      </c>
      <c r="BJ90" s="1">
        <v>3.4450683846074342E-5</v>
      </c>
      <c r="BK90" s="1">
        <v>1.3932306406248639E-4</v>
      </c>
      <c r="BL90" s="1">
        <v>1.5511290927187416E-4</v>
      </c>
      <c r="BM90" s="1">
        <v>5.1631772939578885E-4</v>
      </c>
      <c r="BN90" s="1">
        <v>4.1691483025610481E-4</v>
      </c>
      <c r="BO90" s="1">
        <v>1.0833942742612605E-4</v>
      </c>
      <c r="BP90" s="1">
        <v>1.3524479307546659E-4</v>
      </c>
      <c r="BQ90" s="1">
        <v>2.1302722072217959E-4</v>
      </c>
      <c r="BR90" s="1">
        <v>2.0814837155758701E-4</v>
      </c>
      <c r="BS90" s="1">
        <v>0</v>
      </c>
      <c r="BT90" s="1">
        <v>0</v>
      </c>
      <c r="BU90" s="1">
        <v>0</v>
      </c>
      <c r="BV90" s="1">
        <v>7.1155848663658448E-3</v>
      </c>
      <c r="BW90" s="1">
        <v>2.8208959775548168E-4</v>
      </c>
      <c r="BX90" s="1">
        <v>3.6708473539308659E-4</v>
      </c>
      <c r="BY90" s="1">
        <v>8.7484280168407237E-5</v>
      </c>
      <c r="BZ90" s="1">
        <v>6.5380843412880024E-5</v>
      </c>
      <c r="CA90" s="1">
        <v>3.8387715930902113E-4</v>
      </c>
      <c r="CB90" s="1">
        <v>3.2538998947267679E-4</v>
      </c>
      <c r="CC90" s="1">
        <v>7.2442770211532891E-4</v>
      </c>
      <c r="CD90" s="1">
        <v>2.5552574421873004E-4</v>
      </c>
      <c r="CE90" s="1">
        <v>5.4034863492739733E-3</v>
      </c>
      <c r="CF90" s="1">
        <v>9.539329862077189E-4</v>
      </c>
      <c r="CG90" s="1">
        <v>4.0581351453378633E-3</v>
      </c>
      <c r="CH90" s="1">
        <v>6.5789473684210523E-3</v>
      </c>
      <c r="CI90" s="1">
        <v>8.2770638205184057E-4</v>
      </c>
      <c r="CJ90" s="1">
        <v>1.2870012870012869E-4</v>
      </c>
      <c r="CK90" s="1">
        <v>0</v>
      </c>
      <c r="CL90" s="1">
        <v>0</v>
      </c>
      <c r="CM90" s="1">
        <v>1.0563158546915659E-4</v>
      </c>
      <c r="CN90" s="1">
        <v>0</v>
      </c>
      <c r="CO90" s="1">
        <v>1.2023656544250813E-4</v>
      </c>
      <c r="CP90" s="1">
        <v>1.7894049333894014E-5</v>
      </c>
      <c r="CQ90" s="1">
        <v>0</v>
      </c>
      <c r="CR90" s="1">
        <v>4.0111548305764603E-4</v>
      </c>
      <c r="CS90" s="1">
        <v>1.0477657935285055E-3</v>
      </c>
      <c r="CT90" s="1">
        <v>0</v>
      </c>
      <c r="CU90" s="1">
        <v>5.5660191718438139E-4</v>
      </c>
      <c r="CV90" s="1">
        <v>2.2516887665749311E-4</v>
      </c>
      <c r="CW90" s="1">
        <v>4.3054056023262438E-4</v>
      </c>
      <c r="CX90" s="1">
        <v>8.6018334193516675E-4</v>
      </c>
      <c r="CY90" s="1">
        <v>2.1095139077238344E-4</v>
      </c>
      <c r="CZ90" s="1">
        <v>5.4015124234785738E-4</v>
      </c>
      <c r="DA90" s="1">
        <v>0</v>
      </c>
      <c r="DB90" s="1">
        <v>1.6556748254642787E-4</v>
      </c>
      <c r="DC90" s="3">
        <v>2.8967372798444167E-4</v>
      </c>
    </row>
    <row r="91" spans="1:107" customFormat="1" ht="12.75" customHeight="1">
      <c r="A91" s="253">
        <v>632</v>
      </c>
      <c r="B91" s="291" t="s">
        <v>298</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c r="U91" s="1">
        <v>0</v>
      </c>
      <c r="V91" s="1">
        <v>0</v>
      </c>
      <c r="W91" s="1">
        <v>0</v>
      </c>
      <c r="X91" s="1">
        <v>0</v>
      </c>
      <c r="Y91" s="1">
        <v>0</v>
      </c>
      <c r="Z91" s="1">
        <v>0</v>
      </c>
      <c r="AA91" s="1">
        <v>0</v>
      </c>
      <c r="AB91" s="1">
        <v>0</v>
      </c>
      <c r="AC91" s="1">
        <v>0</v>
      </c>
      <c r="AD91" s="1">
        <v>0</v>
      </c>
      <c r="AE91" s="1">
        <v>0</v>
      </c>
      <c r="AF91" s="1">
        <v>0</v>
      </c>
      <c r="AG91" s="1">
        <v>0</v>
      </c>
      <c r="AH91" s="1">
        <v>0</v>
      </c>
      <c r="AI91" s="1">
        <v>0</v>
      </c>
      <c r="AJ91" s="1">
        <v>0</v>
      </c>
      <c r="AK91" s="1">
        <v>0</v>
      </c>
      <c r="AL91" s="1">
        <v>0</v>
      </c>
      <c r="AM91" s="1">
        <v>0</v>
      </c>
      <c r="AN91" s="1">
        <v>0</v>
      </c>
      <c r="AO91" s="1">
        <v>0</v>
      </c>
      <c r="AP91" s="1">
        <v>0</v>
      </c>
      <c r="AQ91" s="1">
        <v>0</v>
      </c>
      <c r="AR91" s="1">
        <v>0</v>
      </c>
      <c r="AS91" s="1">
        <v>0</v>
      </c>
      <c r="AT91" s="1">
        <v>0</v>
      </c>
      <c r="AU91" s="1">
        <v>0</v>
      </c>
      <c r="AV91" s="1">
        <v>0</v>
      </c>
      <c r="AW91" s="1">
        <v>0</v>
      </c>
      <c r="AX91" s="1">
        <v>0</v>
      </c>
      <c r="AY91" s="1">
        <v>0</v>
      </c>
      <c r="AZ91" s="1">
        <v>0</v>
      </c>
      <c r="BA91" s="1">
        <v>0</v>
      </c>
      <c r="BB91" s="1">
        <v>0</v>
      </c>
      <c r="BC91" s="1">
        <v>0</v>
      </c>
      <c r="BD91" s="1">
        <v>0</v>
      </c>
      <c r="BE91" s="1">
        <v>0</v>
      </c>
      <c r="BF91" s="1">
        <v>0</v>
      </c>
      <c r="BG91" s="1">
        <v>0</v>
      </c>
      <c r="BH91" s="1">
        <v>0</v>
      </c>
      <c r="BI91" s="1">
        <v>0</v>
      </c>
      <c r="BJ91" s="1">
        <v>0</v>
      </c>
      <c r="BK91" s="1">
        <v>0</v>
      </c>
      <c r="BL91" s="1">
        <v>0</v>
      </c>
      <c r="BM91" s="1">
        <v>0</v>
      </c>
      <c r="BN91" s="1">
        <v>0</v>
      </c>
      <c r="BO91" s="1">
        <v>0</v>
      </c>
      <c r="BP91" s="1">
        <v>0</v>
      </c>
      <c r="BQ91" s="1">
        <v>0</v>
      </c>
      <c r="BR91" s="1">
        <v>0</v>
      </c>
      <c r="BS91" s="1">
        <v>0</v>
      </c>
      <c r="BT91" s="1">
        <v>0</v>
      </c>
      <c r="BU91" s="1">
        <v>0</v>
      </c>
      <c r="BV91" s="1">
        <v>0</v>
      </c>
      <c r="BW91" s="1">
        <v>0</v>
      </c>
      <c r="BX91" s="1">
        <v>0</v>
      </c>
      <c r="BY91" s="1">
        <v>0</v>
      </c>
      <c r="BZ91" s="1">
        <v>0</v>
      </c>
      <c r="CA91" s="1">
        <v>0</v>
      </c>
      <c r="CB91" s="1">
        <v>0</v>
      </c>
      <c r="CC91" s="1">
        <v>0</v>
      </c>
      <c r="CD91" s="1">
        <v>0</v>
      </c>
      <c r="CE91" s="1">
        <v>0</v>
      </c>
      <c r="CF91" s="1">
        <v>0</v>
      </c>
      <c r="CG91" s="1">
        <v>0</v>
      </c>
      <c r="CH91" s="1">
        <v>0</v>
      </c>
      <c r="CI91" s="1">
        <v>0</v>
      </c>
      <c r="CJ91" s="1">
        <v>0</v>
      </c>
      <c r="CK91" s="1">
        <v>0</v>
      </c>
      <c r="CL91" s="1">
        <v>0</v>
      </c>
      <c r="CM91" s="1">
        <v>0</v>
      </c>
      <c r="CN91" s="1">
        <v>0</v>
      </c>
      <c r="CO91" s="1">
        <v>0</v>
      </c>
      <c r="CP91" s="1">
        <v>0</v>
      </c>
      <c r="CQ91" s="1">
        <v>0</v>
      </c>
      <c r="CR91" s="1">
        <v>0</v>
      </c>
      <c r="CS91" s="1">
        <v>0</v>
      </c>
      <c r="CT91" s="1">
        <v>0</v>
      </c>
      <c r="CU91" s="1">
        <v>0</v>
      </c>
      <c r="CV91" s="1">
        <v>0</v>
      </c>
      <c r="CW91" s="1">
        <v>0</v>
      </c>
      <c r="CX91" s="1">
        <v>0</v>
      </c>
      <c r="CY91" s="1">
        <v>0</v>
      </c>
      <c r="CZ91" s="1">
        <v>0</v>
      </c>
      <c r="DA91" s="1">
        <v>0</v>
      </c>
      <c r="DB91" s="1">
        <v>0</v>
      </c>
      <c r="DC91" s="3">
        <v>0</v>
      </c>
    </row>
    <row r="92" spans="1:107" customFormat="1" ht="12.75" customHeight="1">
      <c r="A92" s="253">
        <v>641</v>
      </c>
      <c r="B92" s="291" t="s">
        <v>299</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c r="W92" s="1">
        <v>0</v>
      </c>
      <c r="X92" s="1">
        <v>0</v>
      </c>
      <c r="Y92" s="1">
        <v>0</v>
      </c>
      <c r="Z92" s="1">
        <v>0</v>
      </c>
      <c r="AA92" s="1">
        <v>0</v>
      </c>
      <c r="AB92" s="1">
        <v>0</v>
      </c>
      <c r="AC92" s="1">
        <v>0</v>
      </c>
      <c r="AD92" s="1">
        <v>0</v>
      </c>
      <c r="AE92" s="1">
        <v>0</v>
      </c>
      <c r="AF92" s="1">
        <v>0</v>
      </c>
      <c r="AG92" s="1">
        <v>0</v>
      </c>
      <c r="AH92" s="1">
        <v>0</v>
      </c>
      <c r="AI92" s="1">
        <v>0</v>
      </c>
      <c r="AJ92" s="1">
        <v>0</v>
      </c>
      <c r="AK92" s="1">
        <v>0</v>
      </c>
      <c r="AL92" s="1">
        <v>0</v>
      </c>
      <c r="AM92" s="1">
        <v>0</v>
      </c>
      <c r="AN92" s="1">
        <v>0</v>
      </c>
      <c r="AO92" s="1">
        <v>0</v>
      </c>
      <c r="AP92" s="1">
        <v>0</v>
      </c>
      <c r="AQ92" s="1">
        <v>0</v>
      </c>
      <c r="AR92" s="1">
        <v>0</v>
      </c>
      <c r="AS92" s="1">
        <v>0</v>
      </c>
      <c r="AT92" s="1">
        <v>0</v>
      </c>
      <c r="AU92" s="1">
        <v>0</v>
      </c>
      <c r="AV92" s="1">
        <v>0</v>
      </c>
      <c r="AW92" s="1">
        <v>0</v>
      </c>
      <c r="AX92" s="1">
        <v>0</v>
      </c>
      <c r="AY92" s="1">
        <v>0</v>
      </c>
      <c r="AZ92" s="1">
        <v>0</v>
      </c>
      <c r="BA92" s="1">
        <v>0</v>
      </c>
      <c r="BB92" s="1">
        <v>0</v>
      </c>
      <c r="BC92" s="1">
        <v>0</v>
      </c>
      <c r="BD92" s="1">
        <v>0</v>
      </c>
      <c r="BE92" s="1">
        <v>0</v>
      </c>
      <c r="BF92" s="1">
        <v>0</v>
      </c>
      <c r="BG92" s="1">
        <v>0</v>
      </c>
      <c r="BH92" s="1">
        <v>0</v>
      </c>
      <c r="BI92" s="1">
        <v>0</v>
      </c>
      <c r="BJ92" s="1">
        <v>0</v>
      </c>
      <c r="BK92" s="1">
        <v>0</v>
      </c>
      <c r="BL92" s="1">
        <v>0</v>
      </c>
      <c r="BM92" s="1">
        <v>0</v>
      </c>
      <c r="BN92" s="1">
        <v>0</v>
      </c>
      <c r="BO92" s="1">
        <v>0</v>
      </c>
      <c r="BP92" s="1">
        <v>0</v>
      </c>
      <c r="BQ92" s="1">
        <v>0</v>
      </c>
      <c r="BR92" s="1">
        <v>0</v>
      </c>
      <c r="BS92" s="1">
        <v>0</v>
      </c>
      <c r="BT92" s="1">
        <v>0</v>
      </c>
      <c r="BU92" s="1">
        <v>0</v>
      </c>
      <c r="BV92" s="1">
        <v>0</v>
      </c>
      <c r="BW92" s="1">
        <v>0</v>
      </c>
      <c r="BX92" s="1">
        <v>0</v>
      </c>
      <c r="BY92" s="1">
        <v>0</v>
      </c>
      <c r="BZ92" s="1">
        <v>0</v>
      </c>
      <c r="CA92" s="1">
        <v>0</v>
      </c>
      <c r="CB92" s="1">
        <v>0</v>
      </c>
      <c r="CC92" s="1">
        <v>0</v>
      </c>
      <c r="CD92" s="1">
        <v>0</v>
      </c>
      <c r="CE92" s="1">
        <v>0</v>
      </c>
      <c r="CF92" s="1">
        <v>0</v>
      </c>
      <c r="CG92" s="1">
        <v>0</v>
      </c>
      <c r="CH92" s="1">
        <v>0</v>
      </c>
      <c r="CI92" s="1">
        <v>0</v>
      </c>
      <c r="CJ92" s="1">
        <v>0</v>
      </c>
      <c r="CK92" s="1">
        <v>0</v>
      </c>
      <c r="CL92" s="1">
        <v>0</v>
      </c>
      <c r="CM92" s="1">
        <v>6.4394639603312766E-3</v>
      </c>
      <c r="CN92" s="1">
        <v>0</v>
      </c>
      <c r="CO92" s="1">
        <v>0</v>
      </c>
      <c r="CP92" s="1">
        <v>5.8155660335155546E-4</v>
      </c>
      <c r="CQ92" s="1">
        <v>0</v>
      </c>
      <c r="CR92" s="1">
        <v>0</v>
      </c>
      <c r="CS92" s="1">
        <v>0</v>
      </c>
      <c r="CT92" s="1">
        <v>0</v>
      </c>
      <c r="CU92" s="1">
        <v>0</v>
      </c>
      <c r="CV92" s="1">
        <v>0</v>
      </c>
      <c r="CW92" s="1">
        <v>0</v>
      </c>
      <c r="CX92" s="1">
        <v>0</v>
      </c>
      <c r="CY92" s="1">
        <v>0</v>
      </c>
      <c r="CZ92" s="1">
        <v>0</v>
      </c>
      <c r="DA92" s="1">
        <v>0</v>
      </c>
      <c r="DB92" s="1">
        <v>0</v>
      </c>
      <c r="DC92" s="3">
        <v>3.0624003595740811E-4</v>
      </c>
    </row>
    <row r="93" spans="1:107" customFormat="1" ht="12.75" customHeight="1">
      <c r="A93" s="254">
        <v>642</v>
      </c>
      <c r="B93" s="264" t="s">
        <v>337</v>
      </c>
      <c r="C93" s="26">
        <v>0</v>
      </c>
      <c r="D93" s="26">
        <v>0</v>
      </c>
      <c r="E93" s="26">
        <v>4.4749119299247837E-3</v>
      </c>
      <c r="F93" s="26">
        <v>0</v>
      </c>
      <c r="G93" s="26">
        <v>0</v>
      </c>
      <c r="H93" s="26">
        <v>0</v>
      </c>
      <c r="I93" s="26">
        <v>0</v>
      </c>
      <c r="J93" s="26">
        <v>0</v>
      </c>
      <c r="K93" s="26">
        <v>0</v>
      </c>
      <c r="L93" s="26">
        <v>0</v>
      </c>
      <c r="M93" s="26">
        <v>0</v>
      </c>
      <c r="N93" s="26">
        <v>0</v>
      </c>
      <c r="O93" s="26">
        <v>0</v>
      </c>
      <c r="P93" s="26">
        <v>0</v>
      </c>
      <c r="Q93" s="26">
        <v>0</v>
      </c>
      <c r="R93" s="26">
        <v>0</v>
      </c>
      <c r="S93" s="26">
        <v>0</v>
      </c>
      <c r="T93" s="26">
        <v>0</v>
      </c>
      <c r="U93" s="26">
        <v>0</v>
      </c>
      <c r="V93" s="26">
        <v>0</v>
      </c>
      <c r="W93" s="26">
        <v>0</v>
      </c>
      <c r="X93" s="26">
        <v>0</v>
      </c>
      <c r="Y93" s="26">
        <v>0</v>
      </c>
      <c r="Z93" s="26">
        <v>0</v>
      </c>
      <c r="AA93" s="26">
        <v>5.3350405463081522E-5</v>
      </c>
      <c r="AB93" s="26">
        <v>0</v>
      </c>
      <c r="AC93" s="26">
        <v>0</v>
      </c>
      <c r="AD93" s="26">
        <v>0</v>
      </c>
      <c r="AE93" s="26">
        <v>0</v>
      </c>
      <c r="AF93" s="26">
        <v>0</v>
      </c>
      <c r="AG93" s="26">
        <v>0</v>
      </c>
      <c r="AH93" s="26">
        <v>0</v>
      </c>
      <c r="AI93" s="26">
        <v>0</v>
      </c>
      <c r="AJ93" s="26">
        <v>0</v>
      </c>
      <c r="AK93" s="26">
        <v>0</v>
      </c>
      <c r="AL93" s="26">
        <v>2.1656381088781777E-6</v>
      </c>
      <c r="AM93" s="26">
        <v>0</v>
      </c>
      <c r="AN93" s="26">
        <v>0</v>
      </c>
      <c r="AO93" s="26">
        <v>0</v>
      </c>
      <c r="AP93" s="26">
        <v>0</v>
      </c>
      <c r="AQ93" s="26">
        <v>0</v>
      </c>
      <c r="AR93" s="26">
        <v>0</v>
      </c>
      <c r="AS93" s="26">
        <v>0</v>
      </c>
      <c r="AT93" s="26">
        <v>0</v>
      </c>
      <c r="AU93" s="26">
        <v>0</v>
      </c>
      <c r="AV93" s="26">
        <v>0</v>
      </c>
      <c r="AW93" s="26">
        <v>0</v>
      </c>
      <c r="AX93" s="26">
        <v>0</v>
      </c>
      <c r="AY93" s="26">
        <v>0</v>
      </c>
      <c r="AZ93" s="26">
        <v>0</v>
      </c>
      <c r="BA93" s="26">
        <v>0</v>
      </c>
      <c r="BB93" s="26">
        <v>0</v>
      </c>
      <c r="BC93" s="26">
        <v>0</v>
      </c>
      <c r="BD93" s="26">
        <v>0</v>
      </c>
      <c r="BE93" s="26">
        <v>0</v>
      </c>
      <c r="BF93" s="26">
        <v>0</v>
      </c>
      <c r="BG93" s="26">
        <v>0</v>
      </c>
      <c r="BH93" s="26">
        <v>0</v>
      </c>
      <c r="BI93" s="26">
        <v>0</v>
      </c>
      <c r="BJ93" s="26">
        <v>0</v>
      </c>
      <c r="BK93" s="26">
        <v>0</v>
      </c>
      <c r="BL93" s="26">
        <v>0</v>
      </c>
      <c r="BM93" s="26">
        <v>5.9689910912807964E-6</v>
      </c>
      <c r="BN93" s="26">
        <v>0</v>
      </c>
      <c r="BO93" s="26">
        <v>2.9793342542184663E-4</v>
      </c>
      <c r="BP93" s="26">
        <v>0</v>
      </c>
      <c r="BQ93" s="26">
        <v>2.7710857980120924E-5</v>
      </c>
      <c r="BR93" s="26">
        <v>1.5292533420557412E-4</v>
      </c>
      <c r="BS93" s="26">
        <v>1.4588104859297728E-5</v>
      </c>
      <c r="BT93" s="26">
        <v>1.6575089298293596E-5</v>
      </c>
      <c r="BU93" s="26">
        <v>0</v>
      </c>
      <c r="BV93" s="26">
        <v>8.6775425199583478E-5</v>
      </c>
      <c r="BW93" s="26">
        <v>7.6240431825805864E-6</v>
      </c>
      <c r="BX93" s="26">
        <v>0</v>
      </c>
      <c r="BY93" s="26">
        <v>4.2101809831045982E-4</v>
      </c>
      <c r="BZ93" s="26">
        <v>0</v>
      </c>
      <c r="CA93" s="26">
        <v>0</v>
      </c>
      <c r="CB93" s="26">
        <v>2.4672217437075317E-2</v>
      </c>
      <c r="CC93" s="26">
        <v>8.0773688785859173E-3</v>
      </c>
      <c r="CD93" s="26">
        <v>0</v>
      </c>
      <c r="CE93" s="26">
        <v>1.3348954450243193E-3</v>
      </c>
      <c r="CF93" s="26">
        <v>4.3721928534520453E-4</v>
      </c>
      <c r="CG93" s="26">
        <v>4.7187617969044921E-5</v>
      </c>
      <c r="CH93" s="26">
        <v>0</v>
      </c>
      <c r="CI93" s="26">
        <v>1.7425397516880855E-4</v>
      </c>
      <c r="CJ93" s="26">
        <v>2.7383006106410362E-5</v>
      </c>
      <c r="CK93" s="26">
        <v>2.4771994434558584E-5</v>
      </c>
      <c r="CL93" s="26">
        <v>2.0836371970912424E-5</v>
      </c>
      <c r="CM93" s="26">
        <v>1.2687978516160617E-2</v>
      </c>
      <c r="CN93" s="26">
        <v>5.6496135443503862E-2</v>
      </c>
      <c r="CO93" s="26">
        <v>3.0660324187839574E-3</v>
      </c>
      <c r="CP93" s="26">
        <v>1.4136298973776271E-3</v>
      </c>
      <c r="CQ93" s="26">
        <v>0</v>
      </c>
      <c r="CR93" s="26">
        <v>0</v>
      </c>
      <c r="CS93" s="26">
        <v>6.163328197226502E-5</v>
      </c>
      <c r="CT93" s="26">
        <v>0</v>
      </c>
      <c r="CU93" s="26">
        <v>6.1844657464931265E-5</v>
      </c>
      <c r="CV93" s="26">
        <v>0</v>
      </c>
      <c r="CW93" s="26">
        <v>9.9355513899836395E-5</v>
      </c>
      <c r="CX93" s="26">
        <v>0</v>
      </c>
      <c r="CY93" s="26">
        <v>1.0547569538619172E-4</v>
      </c>
      <c r="CZ93" s="26">
        <v>9.002520705797624E-5</v>
      </c>
      <c r="DA93" s="26">
        <v>0</v>
      </c>
      <c r="DB93" s="26">
        <v>2.4283230773476088E-3</v>
      </c>
      <c r="DC93" s="6">
        <v>9.2686126493322495E-4</v>
      </c>
    </row>
    <row r="94" spans="1:107" customFormat="1" ht="12.75" customHeight="1">
      <c r="A94" s="253">
        <v>643</v>
      </c>
      <c r="B94" s="291" t="s">
        <v>338</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0</v>
      </c>
      <c r="AC94" s="1">
        <v>0</v>
      </c>
      <c r="AD94" s="1">
        <v>0</v>
      </c>
      <c r="AE94" s="1">
        <v>0</v>
      </c>
      <c r="AF94" s="1">
        <v>0</v>
      </c>
      <c r="AG94" s="1">
        <v>0</v>
      </c>
      <c r="AH94" s="1">
        <v>0</v>
      </c>
      <c r="AI94" s="1">
        <v>0</v>
      </c>
      <c r="AJ94" s="1">
        <v>0</v>
      </c>
      <c r="AK94" s="1">
        <v>0</v>
      </c>
      <c r="AL94" s="1">
        <v>0</v>
      </c>
      <c r="AM94" s="1">
        <v>0</v>
      </c>
      <c r="AN94" s="1">
        <v>0</v>
      </c>
      <c r="AO94" s="1">
        <v>0</v>
      </c>
      <c r="AP94" s="1">
        <v>0</v>
      </c>
      <c r="AQ94" s="1">
        <v>0</v>
      </c>
      <c r="AR94" s="1">
        <v>0</v>
      </c>
      <c r="AS94" s="1">
        <v>0</v>
      </c>
      <c r="AT94" s="1">
        <v>0</v>
      </c>
      <c r="AU94" s="1">
        <v>0</v>
      </c>
      <c r="AV94" s="1">
        <v>0</v>
      </c>
      <c r="AW94" s="1">
        <v>0</v>
      </c>
      <c r="AX94" s="1">
        <v>0</v>
      </c>
      <c r="AY94" s="1">
        <v>0</v>
      </c>
      <c r="AZ94" s="1">
        <v>0</v>
      </c>
      <c r="BA94" s="1">
        <v>0</v>
      </c>
      <c r="BB94" s="1">
        <v>0</v>
      </c>
      <c r="BC94" s="1">
        <v>0</v>
      </c>
      <c r="BD94" s="1">
        <v>0</v>
      </c>
      <c r="BE94" s="1">
        <v>0</v>
      </c>
      <c r="BF94" s="1">
        <v>0</v>
      </c>
      <c r="BG94" s="1">
        <v>0</v>
      </c>
      <c r="BH94" s="1">
        <v>0</v>
      </c>
      <c r="BI94" s="1">
        <v>0</v>
      </c>
      <c r="BJ94" s="1">
        <v>0</v>
      </c>
      <c r="BK94" s="1">
        <v>0</v>
      </c>
      <c r="BL94" s="1">
        <v>0</v>
      </c>
      <c r="BM94" s="1">
        <v>0</v>
      </c>
      <c r="BN94" s="1">
        <v>0</v>
      </c>
      <c r="BO94" s="1">
        <v>0</v>
      </c>
      <c r="BP94" s="1">
        <v>0</v>
      </c>
      <c r="BQ94" s="1">
        <v>0</v>
      </c>
      <c r="BR94" s="1">
        <v>0</v>
      </c>
      <c r="BS94" s="1">
        <v>0</v>
      </c>
      <c r="BT94" s="1">
        <v>0</v>
      </c>
      <c r="BU94" s="1">
        <v>0</v>
      </c>
      <c r="BV94" s="1">
        <v>0</v>
      </c>
      <c r="BW94" s="1">
        <v>0</v>
      </c>
      <c r="BX94" s="1">
        <v>0</v>
      </c>
      <c r="BY94" s="1">
        <v>0</v>
      </c>
      <c r="BZ94" s="1">
        <v>0</v>
      </c>
      <c r="CA94" s="1">
        <v>0</v>
      </c>
      <c r="CB94" s="1">
        <v>0</v>
      </c>
      <c r="CC94" s="1">
        <v>0</v>
      </c>
      <c r="CD94" s="1">
        <v>0</v>
      </c>
      <c r="CE94" s="1">
        <v>0</v>
      </c>
      <c r="CF94" s="1">
        <v>0</v>
      </c>
      <c r="CG94" s="1">
        <v>0</v>
      </c>
      <c r="CH94" s="1">
        <v>0</v>
      </c>
      <c r="CI94" s="1">
        <v>0</v>
      </c>
      <c r="CJ94" s="1">
        <v>0</v>
      </c>
      <c r="CK94" s="1">
        <v>0</v>
      </c>
      <c r="CL94" s="1">
        <v>0</v>
      </c>
      <c r="CM94" s="1">
        <v>0</v>
      </c>
      <c r="CN94" s="1">
        <v>0</v>
      </c>
      <c r="CO94" s="1">
        <v>0</v>
      </c>
      <c r="CP94" s="1">
        <v>0</v>
      </c>
      <c r="CQ94" s="1">
        <v>0</v>
      </c>
      <c r="CR94" s="1">
        <v>0</v>
      </c>
      <c r="CS94" s="1">
        <v>0</v>
      </c>
      <c r="CT94" s="1">
        <v>0</v>
      </c>
      <c r="CU94" s="1">
        <v>0</v>
      </c>
      <c r="CV94" s="1">
        <v>0</v>
      </c>
      <c r="CW94" s="1">
        <v>0</v>
      </c>
      <c r="CX94" s="1">
        <v>0</v>
      </c>
      <c r="CY94" s="1">
        <v>0</v>
      </c>
      <c r="CZ94" s="1">
        <v>0</v>
      </c>
      <c r="DA94" s="1">
        <v>0</v>
      </c>
      <c r="DB94" s="1">
        <v>0</v>
      </c>
      <c r="DC94" s="3">
        <v>0</v>
      </c>
    </row>
    <row r="95" spans="1:107" customFormat="1" ht="12.75" customHeight="1">
      <c r="A95" s="253">
        <v>644</v>
      </c>
      <c r="B95" s="291" t="s">
        <v>302</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c r="W95" s="1">
        <v>0</v>
      </c>
      <c r="X95" s="1">
        <v>0</v>
      </c>
      <c r="Y95" s="1">
        <v>0</v>
      </c>
      <c r="Z95" s="1">
        <v>0</v>
      </c>
      <c r="AA95" s="1">
        <v>0</v>
      </c>
      <c r="AB95" s="1">
        <v>0</v>
      </c>
      <c r="AC95" s="1">
        <v>0</v>
      </c>
      <c r="AD95" s="1">
        <v>0</v>
      </c>
      <c r="AE95" s="1">
        <v>0</v>
      </c>
      <c r="AF95" s="1">
        <v>0</v>
      </c>
      <c r="AG95" s="1">
        <v>0</v>
      </c>
      <c r="AH95" s="1">
        <v>0</v>
      </c>
      <c r="AI95" s="1">
        <v>0</v>
      </c>
      <c r="AJ95" s="1">
        <v>0</v>
      </c>
      <c r="AK95" s="1">
        <v>0</v>
      </c>
      <c r="AL95" s="1">
        <v>0</v>
      </c>
      <c r="AM95" s="1">
        <v>0</v>
      </c>
      <c r="AN95" s="1">
        <v>0</v>
      </c>
      <c r="AO95" s="1">
        <v>0</v>
      </c>
      <c r="AP95" s="1">
        <v>0</v>
      </c>
      <c r="AQ95" s="1">
        <v>0</v>
      </c>
      <c r="AR95" s="1">
        <v>0</v>
      </c>
      <c r="AS95" s="1">
        <v>0</v>
      </c>
      <c r="AT95" s="1">
        <v>0</v>
      </c>
      <c r="AU95" s="1">
        <v>0</v>
      </c>
      <c r="AV95" s="1">
        <v>0</v>
      </c>
      <c r="AW95" s="1">
        <v>0</v>
      </c>
      <c r="AX95" s="1">
        <v>0</v>
      </c>
      <c r="AY95" s="1">
        <v>0</v>
      </c>
      <c r="AZ95" s="1">
        <v>0</v>
      </c>
      <c r="BA95" s="1">
        <v>0</v>
      </c>
      <c r="BB95" s="1">
        <v>0</v>
      </c>
      <c r="BC95" s="1">
        <v>0</v>
      </c>
      <c r="BD95" s="1">
        <v>0</v>
      </c>
      <c r="BE95" s="1">
        <v>0</v>
      </c>
      <c r="BF95" s="1">
        <v>0</v>
      </c>
      <c r="BG95" s="1">
        <v>0</v>
      </c>
      <c r="BH95" s="1">
        <v>0</v>
      </c>
      <c r="BI95" s="1">
        <v>0</v>
      </c>
      <c r="BJ95" s="1">
        <v>0</v>
      </c>
      <c r="BK95" s="1">
        <v>0</v>
      </c>
      <c r="BL95" s="1">
        <v>0</v>
      </c>
      <c r="BM95" s="1">
        <v>0</v>
      </c>
      <c r="BN95" s="1">
        <v>0</v>
      </c>
      <c r="BO95" s="1">
        <v>0</v>
      </c>
      <c r="BP95" s="1">
        <v>0</v>
      </c>
      <c r="BQ95" s="1">
        <v>0</v>
      </c>
      <c r="BR95" s="1">
        <v>0</v>
      </c>
      <c r="BS95" s="1">
        <v>0</v>
      </c>
      <c r="BT95" s="1">
        <v>0</v>
      </c>
      <c r="BU95" s="1">
        <v>0</v>
      </c>
      <c r="BV95" s="1">
        <v>0</v>
      </c>
      <c r="BW95" s="1">
        <v>0</v>
      </c>
      <c r="BX95" s="1">
        <v>0</v>
      </c>
      <c r="BY95" s="1">
        <v>0</v>
      </c>
      <c r="BZ95" s="1">
        <v>0</v>
      </c>
      <c r="CA95" s="1">
        <v>0</v>
      </c>
      <c r="CB95" s="1">
        <v>0</v>
      </c>
      <c r="CC95" s="1">
        <v>0</v>
      </c>
      <c r="CD95" s="1">
        <v>0</v>
      </c>
      <c r="CE95" s="1">
        <v>0</v>
      </c>
      <c r="CF95" s="1">
        <v>0</v>
      </c>
      <c r="CG95" s="1">
        <v>0</v>
      </c>
      <c r="CH95" s="1">
        <v>0</v>
      </c>
      <c r="CI95" s="1">
        <v>0</v>
      </c>
      <c r="CJ95" s="1">
        <v>0</v>
      </c>
      <c r="CK95" s="1">
        <v>0</v>
      </c>
      <c r="CL95" s="1">
        <v>0</v>
      </c>
      <c r="CM95" s="1">
        <v>0</v>
      </c>
      <c r="CN95" s="1">
        <v>0</v>
      </c>
      <c r="CO95" s="1">
        <v>0</v>
      </c>
      <c r="CP95" s="1">
        <v>0</v>
      </c>
      <c r="CQ95" s="1">
        <v>0</v>
      </c>
      <c r="CR95" s="1">
        <v>0</v>
      </c>
      <c r="CS95" s="1">
        <v>0</v>
      </c>
      <c r="CT95" s="1">
        <v>0</v>
      </c>
      <c r="CU95" s="1">
        <v>0</v>
      </c>
      <c r="CV95" s="1">
        <v>0</v>
      </c>
      <c r="CW95" s="1">
        <v>0</v>
      </c>
      <c r="CX95" s="1">
        <v>0</v>
      </c>
      <c r="CY95" s="1">
        <v>0</v>
      </c>
      <c r="CZ95" s="1">
        <v>0</v>
      </c>
      <c r="DA95" s="1">
        <v>0</v>
      </c>
      <c r="DB95" s="1">
        <v>0</v>
      </c>
      <c r="DC95" s="3">
        <v>0</v>
      </c>
    </row>
    <row r="96" spans="1:107" customFormat="1" ht="12.75" customHeight="1">
      <c r="A96" s="253">
        <v>659</v>
      </c>
      <c r="B96" s="291" t="s">
        <v>339</v>
      </c>
      <c r="C96" s="1">
        <v>1.1965157461472194E-5</v>
      </c>
      <c r="D96" s="1">
        <v>0</v>
      </c>
      <c r="E96" s="1">
        <v>1.0473198133866513E-3</v>
      </c>
      <c r="F96" s="1">
        <v>1.4020329477742728E-4</v>
      </c>
      <c r="G96" s="1">
        <v>1.1500918140523824E-2</v>
      </c>
      <c r="H96" s="1">
        <v>0</v>
      </c>
      <c r="I96" s="1">
        <v>2.6964945570758015E-3</v>
      </c>
      <c r="J96" s="1">
        <v>6.3248439871816493E-4</v>
      </c>
      <c r="K96" s="1">
        <v>1.8275330914027622E-3</v>
      </c>
      <c r="L96" s="1">
        <v>2.1744802992084891E-3</v>
      </c>
      <c r="M96" s="1">
        <v>0</v>
      </c>
      <c r="N96" s="1">
        <v>4.6153846153846153E-4</v>
      </c>
      <c r="O96" s="1">
        <v>5.6089743589743586E-4</v>
      </c>
      <c r="P96" s="1">
        <v>6.3553936107109562E-4</v>
      </c>
      <c r="Q96" s="1">
        <v>3.4189393337043811E-3</v>
      </c>
      <c r="R96" s="1">
        <v>6.5505548705302094E-4</v>
      </c>
      <c r="S96" s="1">
        <v>1.4251781472684087E-3</v>
      </c>
      <c r="T96" s="1">
        <v>6.2997086384754708E-4</v>
      </c>
      <c r="U96" s="1">
        <v>9.9083477830071826E-4</v>
      </c>
      <c r="V96" s="1">
        <v>5.720598098394287E-3</v>
      </c>
      <c r="W96" s="1">
        <v>5.4179733191724499E-4</v>
      </c>
      <c r="X96" s="1">
        <v>4.1853512705530642E-4</v>
      </c>
      <c r="Y96" s="1">
        <v>7.0915166229957455E-4</v>
      </c>
      <c r="Z96" s="1">
        <v>0</v>
      </c>
      <c r="AA96" s="1">
        <v>3.2276995305164321E-3</v>
      </c>
      <c r="AB96" s="1">
        <v>7.0423488942157933E-4</v>
      </c>
      <c r="AC96" s="1">
        <v>1.2268044071890737E-4</v>
      </c>
      <c r="AD96" s="1">
        <v>3.3798464584037466E-4</v>
      </c>
      <c r="AE96" s="1">
        <v>4.7403510918098965E-4</v>
      </c>
      <c r="AF96" s="1">
        <v>1.662049861495845E-4</v>
      </c>
      <c r="AG96" s="1">
        <v>0</v>
      </c>
      <c r="AH96" s="1">
        <v>0</v>
      </c>
      <c r="AI96" s="1">
        <v>1.4424998696536263E-3</v>
      </c>
      <c r="AJ96" s="1">
        <v>6.3793592288063515E-4</v>
      </c>
      <c r="AK96" s="1">
        <v>3.3227322352494422E-4</v>
      </c>
      <c r="AL96" s="1">
        <v>9.6082144097228489E-4</v>
      </c>
      <c r="AM96" s="1">
        <v>6.9140354920488594E-4</v>
      </c>
      <c r="AN96" s="1">
        <v>7.1174377224199293E-4</v>
      </c>
      <c r="AO96" s="1">
        <v>3.0272242841443946E-4</v>
      </c>
      <c r="AP96" s="1">
        <v>3.7050759540570581E-4</v>
      </c>
      <c r="AQ96" s="1">
        <v>1.017898040546272E-3</v>
      </c>
      <c r="AR96" s="1">
        <v>8.9451839129812505E-4</v>
      </c>
      <c r="AS96" s="1">
        <v>1.9128734990226193E-3</v>
      </c>
      <c r="AT96" s="1">
        <v>1.8787361229718189E-3</v>
      </c>
      <c r="AU96" s="1">
        <v>1.128668171557562E-3</v>
      </c>
      <c r="AV96" s="1">
        <v>8.1287927975828345E-4</v>
      </c>
      <c r="AW96" s="1">
        <v>6.2492898534257475E-4</v>
      </c>
      <c r="AX96" s="1">
        <v>5.7590416954618755E-4</v>
      </c>
      <c r="AY96" s="1">
        <v>0</v>
      </c>
      <c r="AZ96" s="1">
        <v>6.7476383265856947E-4</v>
      </c>
      <c r="BA96" s="1">
        <v>5.0845303165120126E-4</v>
      </c>
      <c r="BB96" s="1">
        <v>3.172974716679799E-5</v>
      </c>
      <c r="BC96" s="1">
        <v>3.2478077297823967E-4</v>
      </c>
      <c r="BD96" s="1">
        <v>1.7672283471943654E-4</v>
      </c>
      <c r="BE96" s="1">
        <v>6.5855365154279908E-4</v>
      </c>
      <c r="BF96" s="1">
        <v>0</v>
      </c>
      <c r="BG96" s="1">
        <v>6.406149903907751E-4</v>
      </c>
      <c r="BH96" s="1">
        <v>1.7054212718507101E-3</v>
      </c>
      <c r="BI96" s="1">
        <v>7.4942889906185947E-4</v>
      </c>
      <c r="BJ96" s="1">
        <v>2.2220691080717951E-3</v>
      </c>
      <c r="BK96" s="1">
        <v>1.001384522949121E-3</v>
      </c>
      <c r="BL96" s="1">
        <v>1.2150511226296809E-3</v>
      </c>
      <c r="BM96" s="1">
        <v>8.4162774387059225E-4</v>
      </c>
      <c r="BN96" s="1">
        <v>3.5735556879094698E-3</v>
      </c>
      <c r="BO96" s="1">
        <v>9.2359361880772466E-3</v>
      </c>
      <c r="BP96" s="1">
        <v>1.9385087007483546E-3</v>
      </c>
      <c r="BQ96" s="1">
        <v>5.9231958932508472E-4</v>
      </c>
      <c r="BR96" s="1">
        <v>3.2539112778186049E-3</v>
      </c>
      <c r="BS96" s="1">
        <v>8.4611008183926829E-4</v>
      </c>
      <c r="BT96" s="1">
        <v>9.4478009000273486E-4</v>
      </c>
      <c r="BU96" s="1">
        <v>0</v>
      </c>
      <c r="BV96" s="1">
        <v>1.0413051023950017E-3</v>
      </c>
      <c r="BW96" s="1">
        <v>1.7459058888109542E-3</v>
      </c>
      <c r="BX96" s="1">
        <v>0</v>
      </c>
      <c r="BY96" s="1">
        <v>1.2521187599103287E-3</v>
      </c>
      <c r="BZ96" s="1">
        <v>6.5380843412880024E-5</v>
      </c>
      <c r="CA96" s="1">
        <v>1.1516314779270633E-3</v>
      </c>
      <c r="CB96" s="1">
        <v>4.4597569145372763E-3</v>
      </c>
      <c r="CC96" s="1">
        <v>2.3181686467690526E-3</v>
      </c>
      <c r="CD96" s="1">
        <v>1.2776287210936502E-4</v>
      </c>
      <c r="CE96" s="1">
        <v>1.072176660631235E-3</v>
      </c>
      <c r="CF96" s="1">
        <v>1.9476131801740928E-3</v>
      </c>
      <c r="CG96" s="1">
        <v>9.6734616836542089E-4</v>
      </c>
      <c r="CH96" s="1">
        <v>1.6447368421052631E-3</v>
      </c>
      <c r="CI96" s="1">
        <v>2.6573731213243301E-3</v>
      </c>
      <c r="CJ96" s="1">
        <v>2.7383006106410362E-6</v>
      </c>
      <c r="CK96" s="1">
        <v>2.0230462121556176E-4</v>
      </c>
      <c r="CL96" s="1">
        <v>2.7295647281895276E-3</v>
      </c>
      <c r="CM96" s="1">
        <v>1.2675790256298791E-3</v>
      </c>
      <c r="CN96" s="1">
        <v>7.9744816586921851E-4</v>
      </c>
      <c r="CO96" s="1">
        <v>3.0059141360627032E-5</v>
      </c>
      <c r="CP96" s="1">
        <v>3.757750360117743E-4</v>
      </c>
      <c r="CQ96" s="1">
        <v>0</v>
      </c>
      <c r="CR96" s="1">
        <v>2.387592161057417E-3</v>
      </c>
      <c r="CS96" s="1">
        <v>2.2187981510015408E-3</v>
      </c>
      <c r="CT96" s="1">
        <v>1.6566995312752547E-3</v>
      </c>
      <c r="CU96" s="1">
        <v>2.4400528490709245E-3</v>
      </c>
      <c r="CV96" s="1">
        <v>1.4886164623467602E-3</v>
      </c>
      <c r="CW96" s="1">
        <v>1.5366986149841363E-3</v>
      </c>
      <c r="CX96" s="1">
        <v>1.4746000147460002E-3</v>
      </c>
      <c r="CY96" s="1">
        <v>8.7243468040864303E-3</v>
      </c>
      <c r="CZ96" s="1">
        <v>2.0105629576281357E-3</v>
      </c>
      <c r="DA96" s="1">
        <v>0</v>
      </c>
      <c r="DB96" s="1">
        <v>4.8290515742708132E-3</v>
      </c>
      <c r="DC96" s="3">
        <v>1.0034449400768241E-3</v>
      </c>
    </row>
    <row r="97" spans="1:107" customFormat="1" ht="12.75" customHeight="1">
      <c r="A97" s="253">
        <v>661</v>
      </c>
      <c r="B97" s="291" t="s">
        <v>304</v>
      </c>
      <c r="C97" s="1">
        <v>1.7229826744519958E-3</v>
      </c>
      <c r="D97" s="1">
        <v>6.0686072014138788E-3</v>
      </c>
      <c r="E97" s="1">
        <v>7.5216604779586782E-3</v>
      </c>
      <c r="F97" s="1">
        <v>3.4700315457413251E-3</v>
      </c>
      <c r="G97" s="1">
        <v>2.1987049386295544E-3</v>
      </c>
      <c r="H97" s="1">
        <v>0</v>
      </c>
      <c r="I97" s="1">
        <v>7.9230333899264292E-3</v>
      </c>
      <c r="J97" s="1">
        <v>2.4034407151290269E-3</v>
      </c>
      <c r="K97" s="1">
        <v>3.9683575699031408E-3</v>
      </c>
      <c r="L97" s="1">
        <v>1.0437505436200747E-3</v>
      </c>
      <c r="M97" s="1">
        <v>0</v>
      </c>
      <c r="N97" s="1">
        <v>2.9230769230769232E-3</v>
      </c>
      <c r="O97" s="1">
        <v>2.403846153846154E-3</v>
      </c>
      <c r="P97" s="1">
        <v>5.7622235403779337E-3</v>
      </c>
      <c r="Q97" s="1">
        <v>6.0427764967798366E-3</v>
      </c>
      <c r="R97" s="1">
        <v>1.0789149198520344E-3</v>
      </c>
      <c r="S97" s="1">
        <v>2.1377672209026127E-3</v>
      </c>
      <c r="T97" s="1">
        <v>8.8195920938656594E-3</v>
      </c>
      <c r="U97" s="1">
        <v>1.6101065147386673E-3</v>
      </c>
      <c r="V97" s="1">
        <v>1.2466958614431688E-2</v>
      </c>
      <c r="W97" s="1">
        <v>1.123063343643031E-3</v>
      </c>
      <c r="X97" s="1">
        <v>1.1531069827033953E-3</v>
      </c>
      <c r="Y97" s="1">
        <v>1.3101276472992139E-3</v>
      </c>
      <c r="Z97" s="1">
        <v>3.8910505836575876E-3</v>
      </c>
      <c r="AA97" s="1">
        <v>1.3337601365770379E-3</v>
      </c>
      <c r="AB97" s="1">
        <v>2.7898536004008724E-3</v>
      </c>
      <c r="AC97" s="1">
        <v>8.6722380508193151E-5</v>
      </c>
      <c r="AD97" s="1">
        <v>1.5330017864902709E-3</v>
      </c>
      <c r="AE97" s="1">
        <v>3.929903969661753E-3</v>
      </c>
      <c r="AF97" s="1">
        <v>6.9252077562326868E-3</v>
      </c>
      <c r="AG97" s="1">
        <v>1.996007984031936E-3</v>
      </c>
      <c r="AH97" s="1">
        <v>0</v>
      </c>
      <c r="AI97" s="1">
        <v>4.9357826865256606E-3</v>
      </c>
      <c r="AJ97" s="1">
        <v>2.1264530762687838E-3</v>
      </c>
      <c r="AK97" s="1">
        <v>7.3100109175487727E-3</v>
      </c>
      <c r="AL97" s="1">
        <v>9.7237151088630188E-4</v>
      </c>
      <c r="AM97" s="1">
        <v>4.1484212952293152E-3</v>
      </c>
      <c r="AN97" s="1">
        <v>2.8469750889679717E-3</v>
      </c>
      <c r="AO97" s="1">
        <v>4.7689149681726762E-4</v>
      </c>
      <c r="AP97" s="1">
        <v>2.5935531678399409E-3</v>
      </c>
      <c r="AQ97" s="1">
        <v>2.1206209178047334E-3</v>
      </c>
      <c r="AR97" s="1">
        <v>3.3276084156290252E-3</v>
      </c>
      <c r="AS97" s="1">
        <v>5.2359676068137392E-3</v>
      </c>
      <c r="AT97" s="1">
        <v>8.6129071611565199E-3</v>
      </c>
      <c r="AU97" s="1">
        <v>2.3283714028635022E-3</v>
      </c>
      <c r="AV97" s="1">
        <v>1.1784193332344926E-2</v>
      </c>
      <c r="AW97" s="1">
        <v>6.192478127485513E-3</v>
      </c>
      <c r="AX97" s="1">
        <v>1.1748445058742226E-2</v>
      </c>
      <c r="AY97" s="1">
        <v>2.5412960609911056E-3</v>
      </c>
      <c r="AZ97" s="1">
        <v>4.8920377867746291E-3</v>
      </c>
      <c r="BA97" s="1">
        <v>2.084657429769925E-2</v>
      </c>
      <c r="BB97" s="1">
        <v>3.2998937053469912E-3</v>
      </c>
      <c r="BC97" s="1">
        <v>1.1908628342535456E-3</v>
      </c>
      <c r="BD97" s="1">
        <v>2.7232350073031243E-3</v>
      </c>
      <c r="BE97" s="1">
        <v>1.1998024339045371E-2</v>
      </c>
      <c r="BF97" s="1">
        <v>1.8518518518518517E-2</v>
      </c>
      <c r="BG97" s="1">
        <v>6.566303651505445E-3</v>
      </c>
      <c r="BH97" s="1">
        <v>5.0309927519595947E-2</v>
      </c>
      <c r="BI97" s="1">
        <v>1.8523534776209695E-2</v>
      </c>
      <c r="BJ97" s="1">
        <v>1.0111275708822819E-2</v>
      </c>
      <c r="BK97" s="1">
        <v>3.3071812331832706E-2</v>
      </c>
      <c r="BL97" s="1">
        <v>5.453511368483642E-2</v>
      </c>
      <c r="BM97" s="1">
        <v>3.4023249220300538E-3</v>
      </c>
      <c r="BN97" s="1">
        <v>7.2662298987492555E-3</v>
      </c>
      <c r="BO97" s="1">
        <v>3.0605888247880611E-3</v>
      </c>
      <c r="BP97" s="1">
        <v>5.4774141195563968E-3</v>
      </c>
      <c r="BQ97" s="1">
        <v>8.8899896257475432E-3</v>
      </c>
      <c r="BR97" s="1">
        <v>9.3879163498421896E-3</v>
      </c>
      <c r="BS97" s="1">
        <v>1.5463391150855592E-3</v>
      </c>
      <c r="BT97" s="1">
        <v>1.7486719209699741E-3</v>
      </c>
      <c r="BU97" s="1">
        <v>0</v>
      </c>
      <c r="BV97" s="1">
        <v>2.5164873307879209E-3</v>
      </c>
      <c r="BW97" s="1">
        <v>9.1336037327315427E-3</v>
      </c>
      <c r="BX97" s="1">
        <v>0.13013153869684918</v>
      </c>
      <c r="BY97" s="1">
        <v>2.8869812455574388E-3</v>
      </c>
      <c r="BZ97" s="1">
        <v>9.0356325596600201E-2</v>
      </c>
      <c r="CA97" s="1">
        <v>1.3051823416506719E-2</v>
      </c>
      <c r="CB97" s="1">
        <v>5.6081921714996649E-3</v>
      </c>
      <c r="CC97" s="1">
        <v>1.2713706172124022E-2</v>
      </c>
      <c r="CD97" s="1">
        <v>2.5552574421873004E-4</v>
      </c>
      <c r="CE97" s="1">
        <v>1.1722938190080591E-2</v>
      </c>
      <c r="CF97" s="1">
        <v>1.6296355181048532E-2</v>
      </c>
      <c r="CG97" s="1">
        <v>9.8622121555303893E-3</v>
      </c>
      <c r="CH97" s="1">
        <v>4.9342105263157895E-2</v>
      </c>
      <c r="CI97" s="1">
        <v>8.4948812894794154E-3</v>
      </c>
      <c r="CJ97" s="1">
        <v>1.4252854678386594E-2</v>
      </c>
      <c r="CK97" s="1">
        <v>1.6927529530281699E-3</v>
      </c>
      <c r="CL97" s="1">
        <v>4.3131289979788717E-3</v>
      </c>
      <c r="CM97" s="1">
        <v>6.1875732565202114E-3</v>
      </c>
      <c r="CN97" s="1">
        <v>1.3617960986382039E-2</v>
      </c>
      <c r="CO97" s="1">
        <v>1.0280226345334445E-2</v>
      </c>
      <c r="CP97" s="1">
        <v>1.9352414354606377E-2</v>
      </c>
      <c r="CQ97" s="1">
        <v>6.0209537886362647E-3</v>
      </c>
      <c r="CR97" s="1">
        <v>2.6550024830958477E-3</v>
      </c>
      <c r="CS97" s="1">
        <v>1.4791987673343605E-3</v>
      </c>
      <c r="CT97" s="1">
        <v>8.1622757394536928E-3</v>
      </c>
      <c r="CU97" s="1">
        <v>1.0361791246169847E-2</v>
      </c>
      <c r="CV97" s="1">
        <v>8.4938704028021013E-3</v>
      </c>
      <c r="CW97" s="1">
        <v>1.5896882223973823E-3</v>
      </c>
      <c r="CX97" s="1">
        <v>2.9737766964044337E-3</v>
      </c>
      <c r="CY97" s="1">
        <v>5.2135129433746197E-3</v>
      </c>
      <c r="CZ97" s="1">
        <v>3.8710839034929779E-3</v>
      </c>
      <c r="DA97" s="1">
        <v>0</v>
      </c>
      <c r="DB97" s="1">
        <v>4.608294930875576E-3</v>
      </c>
      <c r="DC97" s="3">
        <v>6.7734426747525396E-3</v>
      </c>
    </row>
    <row r="98" spans="1:107" customFormat="1" ht="12.75" customHeight="1">
      <c r="A98" s="254">
        <v>662</v>
      </c>
      <c r="B98" s="264" t="s">
        <v>340</v>
      </c>
      <c r="C98" s="26">
        <v>2.7519862161386042E-4</v>
      </c>
      <c r="D98" s="26">
        <v>0</v>
      </c>
      <c r="E98" s="26">
        <v>3.2371703322860135E-3</v>
      </c>
      <c r="F98" s="26">
        <v>1.7525411847178409E-3</v>
      </c>
      <c r="G98" s="26">
        <v>5.07393447376051E-4</v>
      </c>
      <c r="H98" s="26">
        <v>0</v>
      </c>
      <c r="I98" s="26">
        <v>2.8962348946369718E-3</v>
      </c>
      <c r="J98" s="26">
        <v>8.8186396164132708E-3</v>
      </c>
      <c r="K98" s="26">
        <v>4.3199401265349102E-2</v>
      </c>
      <c r="L98" s="26">
        <v>1.7395842393667913E-4</v>
      </c>
      <c r="M98" s="26">
        <v>0</v>
      </c>
      <c r="N98" s="26">
        <v>1.2307692307692308E-3</v>
      </c>
      <c r="O98" s="26">
        <v>6.9711538461538465E-3</v>
      </c>
      <c r="P98" s="26">
        <v>6.7790865180916867E-4</v>
      </c>
      <c r="Q98" s="26">
        <v>5.6452254114653733E-3</v>
      </c>
      <c r="R98" s="26">
        <v>8.4771886559802708E-4</v>
      </c>
      <c r="S98" s="26">
        <v>9.501187648456057E-4</v>
      </c>
      <c r="T98" s="26">
        <v>1.0237026537522639E-3</v>
      </c>
      <c r="U98" s="26">
        <v>2.8486499876145652E-3</v>
      </c>
      <c r="V98" s="26">
        <v>4.1819544719296168E-3</v>
      </c>
      <c r="W98" s="26">
        <v>1.7581502823804638E-4</v>
      </c>
      <c r="X98" s="26">
        <v>1.0805039504591075E-3</v>
      </c>
      <c r="Y98" s="26">
        <v>9.2550301689944467E-4</v>
      </c>
      <c r="Z98" s="26">
        <v>3.8910505836575876E-3</v>
      </c>
      <c r="AA98" s="26">
        <v>4.9455825864276569E-2</v>
      </c>
      <c r="AB98" s="26">
        <v>5.1734178415200642E-3</v>
      </c>
      <c r="AC98" s="26">
        <v>1.6709922097920144E-4</v>
      </c>
      <c r="AD98" s="26">
        <v>1.8106320312877216E-4</v>
      </c>
      <c r="AE98" s="26">
        <v>4.8168083674842502E-3</v>
      </c>
      <c r="AF98" s="26">
        <v>3.6565096952908588E-3</v>
      </c>
      <c r="AG98" s="26">
        <v>1.996007984031936E-3</v>
      </c>
      <c r="AH98" s="26">
        <v>0</v>
      </c>
      <c r="AI98" s="26">
        <v>7.4731920957958945E-4</v>
      </c>
      <c r="AJ98" s="26">
        <v>6.8755316132690673E-3</v>
      </c>
      <c r="AK98" s="26">
        <v>8.5441686049271375E-4</v>
      </c>
      <c r="AL98" s="26">
        <v>5.4285328595879661E-4</v>
      </c>
      <c r="AM98" s="26">
        <v>6.9140354920488594E-4</v>
      </c>
      <c r="AN98" s="26">
        <v>0</v>
      </c>
      <c r="AO98" s="26">
        <v>3.4833813680565633E-4</v>
      </c>
      <c r="AP98" s="26">
        <v>1.4079288625416821E-3</v>
      </c>
      <c r="AQ98" s="26">
        <v>1.9933836627364491E-3</v>
      </c>
      <c r="AR98" s="26">
        <v>1.2523257478173752E-3</v>
      </c>
      <c r="AS98" s="26">
        <v>3.8397095783300754E-3</v>
      </c>
      <c r="AT98" s="26">
        <v>2.4399170428205442E-3</v>
      </c>
      <c r="AU98" s="26">
        <v>1.2075960157224266E-3</v>
      </c>
      <c r="AV98" s="26">
        <v>8.0163189349747709E-3</v>
      </c>
      <c r="AW98" s="26">
        <v>2.7837745710714693E-3</v>
      </c>
      <c r="AX98" s="26">
        <v>3.9737387698686941E-3</v>
      </c>
      <c r="AY98" s="26">
        <v>9.5298602287166457E-3</v>
      </c>
      <c r="AZ98" s="26">
        <v>5.3981106612685558E-3</v>
      </c>
      <c r="BA98" s="26">
        <v>9.6606076013728229E-3</v>
      </c>
      <c r="BB98" s="26">
        <v>2.279253504814989E-3</v>
      </c>
      <c r="BC98" s="26">
        <v>6.7121359748836202E-3</v>
      </c>
      <c r="BD98" s="26">
        <v>6.2917587541678911E-3</v>
      </c>
      <c r="BE98" s="26">
        <v>1.8384622772236476E-3</v>
      </c>
      <c r="BF98" s="26">
        <v>1.2345679012345678E-2</v>
      </c>
      <c r="BG98" s="26">
        <v>1.8898142216527868E-2</v>
      </c>
      <c r="BH98" s="26">
        <v>9.8389688760617885E-5</v>
      </c>
      <c r="BI98" s="26">
        <v>2.8216449512871214E-3</v>
      </c>
      <c r="BJ98" s="26">
        <v>4.4785888999896649E-4</v>
      </c>
      <c r="BK98" s="26">
        <v>9.0559991640616155E-4</v>
      </c>
      <c r="BL98" s="26">
        <v>9.8238175872186967E-4</v>
      </c>
      <c r="BM98" s="26">
        <v>2.3846119409666783E-3</v>
      </c>
      <c r="BN98" s="26">
        <v>8.9934484812388329E-3</v>
      </c>
      <c r="BO98" s="26">
        <v>9.0192573332249937E-3</v>
      </c>
      <c r="BP98" s="26">
        <v>1.0594175457578217E-3</v>
      </c>
      <c r="BQ98" s="26">
        <v>1.0571692319416133E-2</v>
      </c>
      <c r="BR98" s="26">
        <v>2.8707483571146386E-2</v>
      </c>
      <c r="BS98" s="26">
        <v>1.3493996994850399E-2</v>
      </c>
      <c r="BT98" s="26">
        <v>1.2945144741967297E-2</v>
      </c>
      <c r="BU98" s="26">
        <v>0</v>
      </c>
      <c r="BV98" s="26">
        <v>4.6858729607775077E-3</v>
      </c>
      <c r="BW98" s="26">
        <v>3.4689396480741667E-3</v>
      </c>
      <c r="BX98" s="26">
        <v>0</v>
      </c>
      <c r="BY98" s="26">
        <v>2.4276887746733011E-3</v>
      </c>
      <c r="BZ98" s="26">
        <v>1.1114743380189604E-2</v>
      </c>
      <c r="CA98" s="26">
        <v>4.2226487523992322E-3</v>
      </c>
      <c r="CB98" s="26">
        <v>5.1679586563307489E-4</v>
      </c>
      <c r="CC98" s="26">
        <v>1.6227180527383367E-2</v>
      </c>
      <c r="CD98" s="26">
        <v>1.0221029768749201E-3</v>
      </c>
      <c r="CE98" s="26">
        <v>2.3083750488159905E-2</v>
      </c>
      <c r="CF98" s="26">
        <v>2.1264756150880401E-2</v>
      </c>
      <c r="CG98" s="26">
        <v>1.7129105322763308E-2</v>
      </c>
      <c r="CH98" s="26">
        <v>2.9605263157894735E-2</v>
      </c>
      <c r="CI98" s="26">
        <v>3.6724025266826402E-2</v>
      </c>
      <c r="CJ98" s="26">
        <v>1.3472439004353898E-3</v>
      </c>
      <c r="CK98" s="26">
        <v>2.6093167471068373E-3</v>
      </c>
      <c r="CL98" s="26">
        <v>1.4585460379638697E-3</v>
      </c>
      <c r="CM98" s="26">
        <v>1.2635162723426039E-3</v>
      </c>
      <c r="CN98" s="26">
        <v>8.2811924917188078E-3</v>
      </c>
      <c r="CO98" s="26">
        <v>9.8443687956053529E-4</v>
      </c>
      <c r="CP98" s="26">
        <v>1.458365020712362E-3</v>
      </c>
      <c r="CQ98" s="26">
        <v>4.9558753206103553E-3</v>
      </c>
      <c r="CR98" s="26">
        <v>7.6020934408068154E-3</v>
      </c>
      <c r="CS98" s="26">
        <v>7.3959938366718024E-4</v>
      </c>
      <c r="CT98" s="26">
        <v>2.3436237271698725E-3</v>
      </c>
      <c r="CU98" s="26">
        <v>1.4499761054732522E-2</v>
      </c>
      <c r="CV98" s="26">
        <v>2.8896672504378283E-3</v>
      </c>
      <c r="CW98" s="26">
        <v>1.0783385108595576E-2</v>
      </c>
      <c r="CX98" s="26">
        <v>1.0101010101010102E-2</v>
      </c>
      <c r="CY98" s="26">
        <v>1.1873549709188439E-2</v>
      </c>
      <c r="CZ98" s="26">
        <v>9.1825711199135761E-3</v>
      </c>
      <c r="DA98" s="26">
        <v>0</v>
      </c>
      <c r="DB98" s="26">
        <v>5.0222136372416459E-3</v>
      </c>
      <c r="DC98" s="6">
        <v>4.842189823572607E-3</v>
      </c>
    </row>
    <row r="99" spans="1:107" customFormat="1" ht="12.75" customHeight="1">
      <c r="A99" s="253">
        <v>663</v>
      </c>
      <c r="B99" s="291" t="s">
        <v>341</v>
      </c>
      <c r="C99" s="1">
        <v>1.6069206470757155E-2</v>
      </c>
      <c r="D99" s="1">
        <v>5.0465259885441732E-3</v>
      </c>
      <c r="E99" s="1">
        <v>1.8185280396077311E-2</v>
      </c>
      <c r="F99" s="1">
        <v>2.5516999649491764E-2</v>
      </c>
      <c r="G99" s="1">
        <v>4.542379433652266E-3</v>
      </c>
      <c r="H99" s="1">
        <v>0</v>
      </c>
      <c r="I99" s="1">
        <v>1.2051000366190619E-2</v>
      </c>
      <c r="J99" s="1">
        <v>4.6562899067537286E-3</v>
      </c>
      <c r="K99" s="1">
        <v>6.4311759740316252E-3</v>
      </c>
      <c r="L99" s="1">
        <v>2.2614595111768287E-3</v>
      </c>
      <c r="M99" s="1">
        <v>0</v>
      </c>
      <c r="N99" s="1">
        <v>5.8461538461538464E-3</v>
      </c>
      <c r="O99" s="1">
        <v>4.1666666666666666E-3</v>
      </c>
      <c r="P99" s="1">
        <v>1.0380476230827896E-2</v>
      </c>
      <c r="Q99" s="1">
        <v>1.5902043412578516E-3</v>
      </c>
      <c r="R99" s="1">
        <v>4.3156596794081377E-3</v>
      </c>
      <c r="S99" s="1">
        <v>1.1876484560570072E-3</v>
      </c>
      <c r="T99" s="1">
        <v>3.1498543192377353E-3</v>
      </c>
      <c r="U99" s="1">
        <v>1.1146891255883081E-2</v>
      </c>
      <c r="V99" s="1">
        <v>1.9371128733183415E-2</v>
      </c>
      <c r="W99" s="1">
        <v>4.452784694763583E-3</v>
      </c>
      <c r="X99" s="1">
        <v>1.8086696562032885E-2</v>
      </c>
      <c r="Y99" s="1">
        <v>5.2525301088968482E-3</v>
      </c>
      <c r="Z99" s="1">
        <v>7.7821011673151752E-3</v>
      </c>
      <c r="AA99" s="1">
        <v>6.2153222364489972E-3</v>
      </c>
      <c r="AB99" s="1">
        <v>2.5460799848318638E-3</v>
      </c>
      <c r="AC99" s="1">
        <v>1.8655887709323501E-3</v>
      </c>
      <c r="AD99" s="1">
        <v>5.8785186615808024E-3</v>
      </c>
      <c r="AE99" s="1">
        <v>7.3398984647379045E-3</v>
      </c>
      <c r="AF99" s="1">
        <v>1.1966759002770083E-2</v>
      </c>
      <c r="AG99" s="1">
        <v>2.9940119760479044E-3</v>
      </c>
      <c r="AH99" s="1">
        <v>0</v>
      </c>
      <c r="AI99" s="1">
        <v>1.1713794122247519E-2</v>
      </c>
      <c r="AJ99" s="1">
        <v>1.0136092996881202E-2</v>
      </c>
      <c r="AK99" s="1">
        <v>1.3243461337637062E-2</v>
      </c>
      <c r="AL99" s="1">
        <v>3.9876616378143517E-3</v>
      </c>
      <c r="AM99" s="1">
        <v>8.2968425904586304E-3</v>
      </c>
      <c r="AN99" s="1">
        <v>1.1862396204033216E-3</v>
      </c>
      <c r="AO99" s="1">
        <v>3.7674428248564143E-3</v>
      </c>
      <c r="AP99" s="1">
        <v>3.5568729158947758E-3</v>
      </c>
      <c r="AQ99" s="1">
        <v>8.0159470693018913E-3</v>
      </c>
      <c r="AR99" s="1">
        <v>6.6194360956061257E-3</v>
      </c>
      <c r="AS99" s="1">
        <v>1.1114213906729963E-2</v>
      </c>
      <c r="AT99" s="1">
        <v>5.0994266194949369E-3</v>
      </c>
      <c r="AU99" s="1">
        <v>6.6851884007640217E-3</v>
      </c>
      <c r="AV99" s="1">
        <v>8.824085766432687E-3</v>
      </c>
      <c r="AW99" s="1">
        <v>8.4081354391546421E-3</v>
      </c>
      <c r="AX99" s="1">
        <v>5.0679566920064497E-3</v>
      </c>
      <c r="AY99" s="1">
        <v>2.5412960609911056E-3</v>
      </c>
      <c r="AZ99" s="1">
        <v>8.771929824561403E-3</v>
      </c>
      <c r="BA99" s="1">
        <v>3.0507181899072072E-3</v>
      </c>
      <c r="BB99" s="1">
        <v>3.1518215519019338E-3</v>
      </c>
      <c r="BC99" s="1">
        <v>5.3047526253112483E-3</v>
      </c>
      <c r="BD99" s="1">
        <v>3.2427575575626729E-3</v>
      </c>
      <c r="BE99" s="1">
        <v>1.1456089563296611E-3</v>
      </c>
      <c r="BF99" s="1">
        <v>0</v>
      </c>
      <c r="BG99" s="1">
        <v>2.5624599615631004E-3</v>
      </c>
      <c r="BH99" s="1">
        <v>2.0333869010527696E-3</v>
      </c>
      <c r="BI99" s="1">
        <v>3.1060667623768632E-3</v>
      </c>
      <c r="BJ99" s="1">
        <v>8.7332483549798466E-3</v>
      </c>
      <c r="BK99" s="1">
        <v>5.8951071481439556E-3</v>
      </c>
      <c r="BL99" s="1">
        <v>6.6310768713726204E-3</v>
      </c>
      <c r="BM99" s="1">
        <v>2.2141972453106114E-2</v>
      </c>
      <c r="BN99" s="1">
        <v>4.2287075640262059E-3</v>
      </c>
      <c r="BO99" s="1">
        <v>2.8276590558218899E-2</v>
      </c>
      <c r="BP99" s="1">
        <v>1.8776485438643947E-2</v>
      </c>
      <c r="BQ99" s="1">
        <v>5.5248523097866091E-4</v>
      </c>
      <c r="BR99" s="1">
        <v>2.5360117922424378E-3</v>
      </c>
      <c r="BS99" s="1">
        <v>2.1298633094574684E-3</v>
      </c>
      <c r="BT99" s="1">
        <v>1.3923075010566618E-3</v>
      </c>
      <c r="BU99" s="1">
        <v>0</v>
      </c>
      <c r="BV99" s="1">
        <v>1.9958347795904201E-3</v>
      </c>
      <c r="BW99" s="1">
        <v>3.4552163703455215E-2</v>
      </c>
      <c r="BX99" s="1">
        <v>0.20026919547262159</v>
      </c>
      <c r="BY99" s="1">
        <v>1.2247799223577013E-3</v>
      </c>
      <c r="BZ99" s="1">
        <v>8.1726054266100037E-3</v>
      </c>
      <c r="CA99" s="1">
        <v>1.2667946257197697E-2</v>
      </c>
      <c r="CB99" s="1">
        <v>7.3499856445592877E-3</v>
      </c>
      <c r="CC99" s="1">
        <v>7.5340481019994208E-3</v>
      </c>
      <c r="CD99" s="1">
        <v>6.3881436054682506E-4</v>
      </c>
      <c r="CE99" s="1">
        <v>2.9183086590691236E-3</v>
      </c>
      <c r="CF99" s="1">
        <v>6.9160141500059624E-3</v>
      </c>
      <c r="CG99" s="1">
        <v>1.524160060400151E-2</v>
      </c>
      <c r="CH99" s="1">
        <v>4.9342105263157892E-3</v>
      </c>
      <c r="CI99" s="1">
        <v>3.7028969723371815E-3</v>
      </c>
      <c r="CJ99" s="1">
        <v>1.2075905692926969E-2</v>
      </c>
      <c r="CK99" s="1">
        <v>2.0354322093728968E-3</v>
      </c>
      <c r="CL99" s="1">
        <v>1.1314149980205447E-2</v>
      </c>
      <c r="CM99" s="1">
        <v>1.8444899924229651E-3</v>
      </c>
      <c r="CN99" s="1">
        <v>1.0305483989694516E-2</v>
      </c>
      <c r="CO99" s="1">
        <v>4.7042556229381308E-3</v>
      </c>
      <c r="CP99" s="1">
        <v>1.8609811307249773E-3</v>
      </c>
      <c r="CQ99" s="1">
        <v>7.8685388862322313E-3</v>
      </c>
      <c r="CR99" s="1">
        <v>0.10547427130687244</v>
      </c>
      <c r="CS99" s="1">
        <v>1.6640986132511557E-3</v>
      </c>
      <c r="CT99" s="1">
        <v>6.2227250686924199E-3</v>
      </c>
      <c r="CU99" s="1">
        <v>3.7219239310713179E-3</v>
      </c>
      <c r="CV99" s="1">
        <v>1.926444833625219E-3</v>
      </c>
      <c r="CW99" s="1">
        <v>4.1994263874997519E-3</v>
      </c>
      <c r="CX99" s="1">
        <v>7.0043500700435008E-3</v>
      </c>
      <c r="CY99" s="1">
        <v>5.8915709851429946E-3</v>
      </c>
      <c r="CZ99" s="1">
        <v>1.3503781058696435E-3</v>
      </c>
      <c r="DA99" s="1">
        <v>0</v>
      </c>
      <c r="DB99" s="1">
        <v>3.1733767488065345E-3</v>
      </c>
      <c r="DC99" s="3">
        <v>7.7105277183205099E-3</v>
      </c>
    </row>
    <row r="100" spans="1:107" customFormat="1" ht="12.75" customHeight="1">
      <c r="A100" s="253">
        <v>669</v>
      </c>
      <c r="B100" s="291" t="s">
        <v>307</v>
      </c>
      <c r="C100" s="1">
        <v>6.2218818799655406E-4</v>
      </c>
      <c r="D100" s="1">
        <v>8.5173434405808827E-4</v>
      </c>
      <c r="E100" s="1">
        <v>1.7233171474816719E-2</v>
      </c>
      <c r="F100" s="1">
        <v>2.4535576586049774E-4</v>
      </c>
      <c r="G100" s="1">
        <v>5.3880351792790181E-3</v>
      </c>
      <c r="H100" s="1">
        <v>0</v>
      </c>
      <c r="I100" s="1">
        <v>1.6911348580179099E-2</v>
      </c>
      <c r="J100" s="1">
        <v>1.1902754017781847E-2</v>
      </c>
      <c r="K100" s="1">
        <v>1.4167732727636651E-2</v>
      </c>
      <c r="L100" s="1">
        <v>5.6536487779420717E-3</v>
      </c>
      <c r="M100" s="1">
        <v>0</v>
      </c>
      <c r="N100" s="1">
        <v>8.9230769230769225E-3</v>
      </c>
      <c r="O100" s="1">
        <v>2.8205128205128206E-2</v>
      </c>
      <c r="P100" s="1">
        <v>5.1266841793068387E-3</v>
      </c>
      <c r="Q100" s="1">
        <v>2.6238371630754553E-2</v>
      </c>
      <c r="R100" s="1">
        <v>8.4001233045622684E-3</v>
      </c>
      <c r="S100" s="1">
        <v>1.0688836104513063E-2</v>
      </c>
      <c r="T100" s="1">
        <v>2.8191196157177731E-2</v>
      </c>
      <c r="U100" s="1">
        <v>9.0413673519940552E-3</v>
      </c>
      <c r="V100" s="1">
        <v>3.242987335779382E-2</v>
      </c>
      <c r="W100" s="1">
        <v>2.4757626425357549E-3</v>
      </c>
      <c r="X100" s="1">
        <v>8.6781977364937014E-3</v>
      </c>
      <c r="Y100" s="1">
        <v>8.2934685929950246E-3</v>
      </c>
      <c r="Z100" s="1">
        <v>7.7821011673151752E-3</v>
      </c>
      <c r="AA100" s="1">
        <v>1.9926376440460948E-2</v>
      </c>
      <c r="AB100" s="1">
        <v>1.7335012662685032E-2</v>
      </c>
      <c r="AC100" s="1">
        <v>1.550426949085502E-3</v>
      </c>
      <c r="AD100" s="1">
        <v>2.9211530104775239E-3</v>
      </c>
      <c r="AE100" s="1">
        <v>2.0995167900177379E-2</v>
      </c>
      <c r="AF100" s="1">
        <v>2.0443213296398893E-2</v>
      </c>
      <c r="AG100" s="1">
        <v>2.3952095808383235E-2</v>
      </c>
      <c r="AH100" s="1">
        <v>4.6153846153846156E-2</v>
      </c>
      <c r="AI100" s="1">
        <v>2.4661533916126452E-2</v>
      </c>
      <c r="AJ100" s="1">
        <v>1.3325772611284377E-2</v>
      </c>
      <c r="AK100" s="1">
        <v>3.3227322352494419E-2</v>
      </c>
      <c r="AL100" s="1">
        <v>2.3092921034337634E-3</v>
      </c>
      <c r="AM100" s="1">
        <v>1.0831988937543212E-2</v>
      </c>
      <c r="AN100" s="1">
        <v>4.5077105575326215E-3</v>
      </c>
      <c r="AO100" s="1">
        <v>3.1619979680275355E-3</v>
      </c>
      <c r="AP100" s="1">
        <v>9.8925527973323449E-3</v>
      </c>
      <c r="AQ100" s="1">
        <v>1.3317499363813724E-2</v>
      </c>
      <c r="AR100" s="1">
        <v>1.6172892514670103E-2</v>
      </c>
      <c r="AS100" s="1">
        <v>2.8790840547333146E-2</v>
      </c>
      <c r="AT100" s="1">
        <v>1.6664633402464317E-2</v>
      </c>
      <c r="AU100" s="1">
        <v>2.393092235078691E-2</v>
      </c>
      <c r="AV100" s="1">
        <v>2.3077591627854662E-2</v>
      </c>
      <c r="AW100" s="1">
        <v>2.5622088399045562E-2</v>
      </c>
      <c r="AX100" s="1">
        <v>2.3381709283575212E-2</v>
      </c>
      <c r="AY100" s="1">
        <v>1.6518424396442185E-2</v>
      </c>
      <c r="AZ100" s="1">
        <v>1.9062078272604588E-2</v>
      </c>
      <c r="BA100" s="1">
        <v>1.2075759501716028E-2</v>
      </c>
      <c r="BB100" s="1">
        <v>1.4563953949560279E-2</v>
      </c>
      <c r="BC100" s="1">
        <v>2.4845729132835337E-2</v>
      </c>
      <c r="BD100" s="1">
        <v>1.3812060588252829E-2</v>
      </c>
      <c r="BE100" s="1">
        <v>9.1374319151563375E-3</v>
      </c>
      <c r="BF100" s="1">
        <v>1.8518518518518517E-2</v>
      </c>
      <c r="BG100" s="1">
        <v>1.2812299807815503E-2</v>
      </c>
      <c r="BH100" s="1">
        <v>1.9022006493719459E-2</v>
      </c>
      <c r="BI100" s="1">
        <v>6.0329026374479691E-2</v>
      </c>
      <c r="BJ100" s="1">
        <v>1.9223481586109484E-2</v>
      </c>
      <c r="BK100" s="1">
        <v>0.11206798965526249</v>
      </c>
      <c r="BL100" s="1">
        <v>3.0996729702829517E-2</v>
      </c>
      <c r="BM100" s="1">
        <v>2.4192320892961066E-2</v>
      </c>
      <c r="BN100" s="1">
        <v>2.1620011911852293E-2</v>
      </c>
      <c r="BO100" s="1">
        <v>0.11161669510576637</v>
      </c>
      <c r="BP100" s="1">
        <v>3.644847173383825E-2</v>
      </c>
      <c r="BQ100" s="1">
        <v>6.6566676654121734E-2</v>
      </c>
      <c r="BR100" s="1">
        <v>7.4797480130326374E-2</v>
      </c>
      <c r="BS100" s="1">
        <v>7.3801222483187212E-2</v>
      </c>
      <c r="BT100" s="1">
        <v>3.7343676189055472E-2</v>
      </c>
      <c r="BU100" s="1">
        <v>1.4919529456430822E-3</v>
      </c>
      <c r="BV100" s="1">
        <v>2.4991322457480043E-2</v>
      </c>
      <c r="BW100" s="1">
        <v>1.301424171266506E-2</v>
      </c>
      <c r="BX100" s="1">
        <v>6.3628020801468341E-4</v>
      </c>
      <c r="BY100" s="1">
        <v>8.9179288096670126E-3</v>
      </c>
      <c r="BZ100" s="1">
        <v>1.5168355671788166E-2</v>
      </c>
      <c r="CA100" s="1">
        <v>3.6084452975047983E-2</v>
      </c>
      <c r="CB100" s="1">
        <v>0.11338884103741985</v>
      </c>
      <c r="CC100" s="1">
        <v>0.11221385105766445</v>
      </c>
      <c r="CD100" s="1">
        <v>7.9212980707806316E-3</v>
      </c>
      <c r="CE100" s="1">
        <v>8.5475911527674225E-2</v>
      </c>
      <c r="CF100" s="1">
        <v>8.0488095711276283E-2</v>
      </c>
      <c r="CG100" s="1">
        <v>0.17905341638354097</v>
      </c>
      <c r="CH100" s="1">
        <v>0.13486842105263158</v>
      </c>
      <c r="CI100" s="1">
        <v>4.2735787410150293E-2</v>
      </c>
      <c r="CJ100" s="1">
        <v>6.3739423313891402E-2</v>
      </c>
      <c r="CK100" s="1">
        <v>2.9519960034515645E-2</v>
      </c>
      <c r="CL100" s="1">
        <v>0.10491113287354406</v>
      </c>
      <c r="CM100" s="1">
        <v>3.4559810838206945E-2</v>
      </c>
      <c r="CN100" s="1">
        <v>4.4166359955833637E-2</v>
      </c>
      <c r="CO100" s="1">
        <v>4.6997467517340366E-2</v>
      </c>
      <c r="CP100" s="1">
        <v>2.447905948876701E-2</v>
      </c>
      <c r="CQ100" s="1">
        <v>5.936182237099509E-2</v>
      </c>
      <c r="CR100" s="1">
        <v>5.9536998128127745E-2</v>
      </c>
      <c r="CS100" s="1">
        <v>5.6579352850539291E-2</v>
      </c>
      <c r="CT100" s="1">
        <v>3.559883626959754E-2</v>
      </c>
      <c r="CU100" s="1">
        <v>0.1290248221966098</v>
      </c>
      <c r="CV100" s="1">
        <v>1.2109081811358519E-2</v>
      </c>
      <c r="CW100" s="1">
        <v>1.5002682598875296E-2</v>
      </c>
      <c r="CX100" s="1">
        <v>2.6837720268377201E-2</v>
      </c>
      <c r="CY100" s="1">
        <v>2.600729289093813E-2</v>
      </c>
      <c r="CZ100" s="1">
        <v>1.8095066618653222E-2</v>
      </c>
      <c r="DA100" s="1">
        <v>0</v>
      </c>
      <c r="DB100" s="1">
        <v>2.7097877976765362E-2</v>
      </c>
      <c r="DC100" s="3">
        <v>2.7794951517043087E-2</v>
      </c>
    </row>
    <row r="101" spans="1:107" customFormat="1" ht="12.75" customHeight="1">
      <c r="A101" s="253">
        <v>671</v>
      </c>
      <c r="B101" s="291" t="s">
        <v>308</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c r="AB101" s="1">
        <v>0</v>
      </c>
      <c r="AC101" s="1">
        <v>0</v>
      </c>
      <c r="AD101" s="1">
        <v>0</v>
      </c>
      <c r="AE101" s="1">
        <v>0</v>
      </c>
      <c r="AF101" s="1">
        <v>0</v>
      </c>
      <c r="AG101" s="1">
        <v>0</v>
      </c>
      <c r="AH101" s="1">
        <v>0</v>
      </c>
      <c r="AI101" s="1">
        <v>0</v>
      </c>
      <c r="AJ101" s="1">
        <v>0</v>
      </c>
      <c r="AK101" s="1">
        <v>0</v>
      </c>
      <c r="AL101" s="1">
        <v>0</v>
      </c>
      <c r="AM101" s="1">
        <v>0</v>
      </c>
      <c r="AN101" s="1">
        <v>0</v>
      </c>
      <c r="AO101" s="1">
        <v>0</v>
      </c>
      <c r="AP101" s="1">
        <v>0</v>
      </c>
      <c r="AQ101" s="1">
        <v>0</v>
      </c>
      <c r="AR101" s="1">
        <v>0</v>
      </c>
      <c r="AS101" s="1">
        <v>0</v>
      </c>
      <c r="AT101" s="1">
        <v>0</v>
      </c>
      <c r="AU101" s="1">
        <v>0</v>
      </c>
      <c r="AV101" s="1">
        <v>0</v>
      </c>
      <c r="AW101" s="1">
        <v>0</v>
      </c>
      <c r="AX101" s="1">
        <v>0</v>
      </c>
      <c r="AY101" s="1">
        <v>0</v>
      </c>
      <c r="AZ101" s="1">
        <v>0</v>
      </c>
      <c r="BA101" s="1">
        <v>0</v>
      </c>
      <c r="BB101" s="1">
        <v>0</v>
      </c>
      <c r="BC101" s="1">
        <v>0</v>
      </c>
      <c r="BD101" s="1">
        <v>0</v>
      </c>
      <c r="BE101" s="1">
        <v>0</v>
      </c>
      <c r="BF101" s="1">
        <v>0</v>
      </c>
      <c r="BG101" s="1">
        <v>0</v>
      </c>
      <c r="BH101" s="1">
        <v>0</v>
      </c>
      <c r="BI101" s="1">
        <v>0</v>
      </c>
      <c r="BJ101" s="1">
        <v>0</v>
      </c>
      <c r="BK101" s="1">
        <v>0</v>
      </c>
      <c r="BL101" s="1">
        <v>0</v>
      </c>
      <c r="BM101" s="1">
        <v>0</v>
      </c>
      <c r="BN101" s="1">
        <v>0</v>
      </c>
      <c r="BO101" s="1">
        <v>0</v>
      </c>
      <c r="BP101" s="1">
        <v>0</v>
      </c>
      <c r="BQ101" s="1">
        <v>0</v>
      </c>
      <c r="BR101" s="1">
        <v>0</v>
      </c>
      <c r="BS101" s="1">
        <v>0</v>
      </c>
      <c r="BT101" s="1">
        <v>0</v>
      </c>
      <c r="BU101" s="1">
        <v>0</v>
      </c>
      <c r="BV101" s="1">
        <v>0</v>
      </c>
      <c r="BW101" s="1">
        <v>0</v>
      </c>
      <c r="BX101" s="1">
        <v>0</v>
      </c>
      <c r="BY101" s="1">
        <v>0</v>
      </c>
      <c r="BZ101" s="1">
        <v>0</v>
      </c>
      <c r="CA101" s="1">
        <v>0</v>
      </c>
      <c r="CB101" s="1">
        <v>0</v>
      </c>
      <c r="CC101" s="1">
        <v>0</v>
      </c>
      <c r="CD101" s="1">
        <v>0</v>
      </c>
      <c r="CE101" s="1">
        <v>0</v>
      </c>
      <c r="CF101" s="1">
        <v>0</v>
      </c>
      <c r="CG101" s="1">
        <v>0</v>
      </c>
      <c r="CH101" s="1">
        <v>0</v>
      </c>
      <c r="CI101" s="1">
        <v>0</v>
      </c>
      <c r="CJ101" s="1">
        <v>0</v>
      </c>
      <c r="CK101" s="1">
        <v>0</v>
      </c>
      <c r="CL101" s="1">
        <v>0</v>
      </c>
      <c r="CM101" s="1">
        <v>0</v>
      </c>
      <c r="CN101" s="1">
        <v>0</v>
      </c>
      <c r="CO101" s="1">
        <v>0</v>
      </c>
      <c r="CP101" s="1">
        <v>0</v>
      </c>
      <c r="CQ101" s="1">
        <v>0</v>
      </c>
      <c r="CR101" s="1">
        <v>0</v>
      </c>
      <c r="CS101" s="1">
        <v>0</v>
      </c>
      <c r="CT101" s="1">
        <v>0</v>
      </c>
      <c r="CU101" s="1">
        <v>0</v>
      </c>
      <c r="CV101" s="1">
        <v>0</v>
      </c>
      <c r="CW101" s="1">
        <v>0</v>
      </c>
      <c r="CX101" s="1">
        <v>0</v>
      </c>
      <c r="CY101" s="1">
        <v>0</v>
      </c>
      <c r="CZ101" s="1">
        <v>0</v>
      </c>
      <c r="DA101" s="1">
        <v>0</v>
      </c>
      <c r="DB101" s="1">
        <v>0</v>
      </c>
      <c r="DC101" s="3">
        <v>0</v>
      </c>
    </row>
    <row r="102" spans="1:107" customFormat="1" ht="12.75" customHeight="1">
      <c r="A102" s="253">
        <v>672</v>
      </c>
      <c r="B102" s="291" t="s">
        <v>309</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c r="AB102" s="1">
        <v>0</v>
      </c>
      <c r="AC102" s="1">
        <v>0</v>
      </c>
      <c r="AD102" s="1">
        <v>0</v>
      </c>
      <c r="AE102" s="1">
        <v>0</v>
      </c>
      <c r="AF102" s="1">
        <v>0</v>
      </c>
      <c r="AG102" s="1">
        <v>0</v>
      </c>
      <c r="AH102" s="1">
        <v>0</v>
      </c>
      <c r="AI102" s="1">
        <v>0</v>
      </c>
      <c r="AJ102" s="1">
        <v>0</v>
      </c>
      <c r="AK102" s="1">
        <v>0</v>
      </c>
      <c r="AL102" s="1">
        <v>0</v>
      </c>
      <c r="AM102" s="1">
        <v>0</v>
      </c>
      <c r="AN102" s="1">
        <v>0</v>
      </c>
      <c r="AO102" s="1">
        <v>0</v>
      </c>
      <c r="AP102" s="1">
        <v>0</v>
      </c>
      <c r="AQ102" s="1">
        <v>0</v>
      </c>
      <c r="AR102" s="1">
        <v>0</v>
      </c>
      <c r="AS102" s="1">
        <v>0</v>
      </c>
      <c r="AT102" s="1">
        <v>0</v>
      </c>
      <c r="AU102" s="1">
        <v>0</v>
      </c>
      <c r="AV102" s="1">
        <v>0</v>
      </c>
      <c r="AW102" s="1">
        <v>0</v>
      </c>
      <c r="AX102" s="1">
        <v>0</v>
      </c>
      <c r="AY102" s="1">
        <v>0</v>
      </c>
      <c r="AZ102" s="1">
        <v>0</v>
      </c>
      <c r="BA102" s="1">
        <v>0</v>
      </c>
      <c r="BB102" s="1">
        <v>0</v>
      </c>
      <c r="BC102" s="1">
        <v>0</v>
      </c>
      <c r="BD102" s="1">
        <v>0</v>
      </c>
      <c r="BE102" s="1">
        <v>0</v>
      </c>
      <c r="BF102" s="1">
        <v>0</v>
      </c>
      <c r="BG102" s="1">
        <v>0</v>
      </c>
      <c r="BH102" s="1">
        <v>0</v>
      </c>
      <c r="BI102" s="1">
        <v>0</v>
      </c>
      <c r="BJ102" s="1">
        <v>0</v>
      </c>
      <c r="BK102" s="1">
        <v>0</v>
      </c>
      <c r="BL102" s="1">
        <v>0</v>
      </c>
      <c r="BM102" s="1">
        <v>0</v>
      </c>
      <c r="BN102" s="1">
        <v>0</v>
      </c>
      <c r="BO102" s="1">
        <v>0</v>
      </c>
      <c r="BP102" s="1">
        <v>0</v>
      </c>
      <c r="BQ102" s="1">
        <v>0</v>
      </c>
      <c r="BR102" s="1">
        <v>0</v>
      </c>
      <c r="BS102" s="1">
        <v>0</v>
      </c>
      <c r="BT102" s="1">
        <v>0</v>
      </c>
      <c r="BU102" s="1">
        <v>0</v>
      </c>
      <c r="BV102" s="1">
        <v>0</v>
      </c>
      <c r="BW102" s="1">
        <v>0</v>
      </c>
      <c r="BX102" s="1">
        <v>0</v>
      </c>
      <c r="BY102" s="1">
        <v>0</v>
      </c>
      <c r="BZ102" s="1">
        <v>0</v>
      </c>
      <c r="CA102" s="1">
        <v>0</v>
      </c>
      <c r="CB102" s="1">
        <v>0</v>
      </c>
      <c r="CC102" s="1">
        <v>0</v>
      </c>
      <c r="CD102" s="1">
        <v>0</v>
      </c>
      <c r="CE102" s="1">
        <v>0</v>
      </c>
      <c r="CF102" s="1">
        <v>0</v>
      </c>
      <c r="CG102" s="1">
        <v>0</v>
      </c>
      <c r="CH102" s="1">
        <v>0</v>
      </c>
      <c r="CI102" s="1">
        <v>0</v>
      </c>
      <c r="CJ102" s="1">
        <v>0</v>
      </c>
      <c r="CK102" s="1">
        <v>2.5969307498895583E-3</v>
      </c>
      <c r="CL102" s="1">
        <v>0</v>
      </c>
      <c r="CM102" s="1">
        <v>1.9298078114557454E-3</v>
      </c>
      <c r="CN102" s="1">
        <v>0</v>
      </c>
      <c r="CO102" s="1">
        <v>1.555560565412449E-3</v>
      </c>
      <c r="CP102" s="1">
        <v>5.2071683561631579E-3</v>
      </c>
      <c r="CQ102" s="1">
        <v>0</v>
      </c>
      <c r="CR102" s="1">
        <v>0</v>
      </c>
      <c r="CS102" s="1">
        <v>0</v>
      </c>
      <c r="CT102" s="1">
        <v>0</v>
      </c>
      <c r="CU102" s="1">
        <v>0</v>
      </c>
      <c r="CV102" s="1">
        <v>1.4698523892919689E-2</v>
      </c>
      <c r="CW102" s="1">
        <v>7.0211229822551048E-3</v>
      </c>
      <c r="CX102" s="1">
        <v>0</v>
      </c>
      <c r="CY102" s="1">
        <v>0</v>
      </c>
      <c r="CZ102" s="1">
        <v>0</v>
      </c>
      <c r="DA102" s="1">
        <v>0</v>
      </c>
      <c r="DB102" s="1">
        <v>0</v>
      </c>
      <c r="DC102" s="3">
        <v>4.3574123199751144E-4</v>
      </c>
    </row>
    <row r="103" spans="1:107" customFormat="1" ht="12.75" customHeight="1">
      <c r="A103" s="254">
        <v>673</v>
      </c>
      <c r="B103" s="264" t="s">
        <v>310</v>
      </c>
      <c r="C103" s="26">
        <v>0</v>
      </c>
      <c r="D103" s="26">
        <v>0</v>
      </c>
      <c r="E103" s="26">
        <v>1.9042178425211843E-4</v>
      </c>
      <c r="F103" s="26">
        <v>0</v>
      </c>
      <c r="G103" s="26">
        <v>2.4161592732192905E-5</v>
      </c>
      <c r="H103" s="26">
        <v>0</v>
      </c>
      <c r="I103" s="26">
        <v>3.3290056260195079E-5</v>
      </c>
      <c r="J103" s="26">
        <v>4.8189287521383996E-5</v>
      </c>
      <c r="K103" s="26">
        <v>9.5727923835382787E-5</v>
      </c>
      <c r="L103" s="26">
        <v>0</v>
      </c>
      <c r="M103" s="26">
        <v>0</v>
      </c>
      <c r="N103" s="26">
        <v>0</v>
      </c>
      <c r="O103" s="26">
        <v>8.0128205128205128E-5</v>
      </c>
      <c r="P103" s="26">
        <v>4.2369290738073042E-5</v>
      </c>
      <c r="Q103" s="26">
        <v>0</v>
      </c>
      <c r="R103" s="26">
        <v>3.8532675709001234E-5</v>
      </c>
      <c r="S103" s="26">
        <v>0</v>
      </c>
      <c r="T103" s="26">
        <v>7.8746357980943386E-5</v>
      </c>
      <c r="U103" s="26">
        <v>0</v>
      </c>
      <c r="V103" s="26">
        <v>3.9452400678581291E-5</v>
      </c>
      <c r="W103" s="26">
        <v>0</v>
      </c>
      <c r="X103" s="26">
        <v>0</v>
      </c>
      <c r="Y103" s="26">
        <v>1.2019519699992789E-5</v>
      </c>
      <c r="Z103" s="26">
        <v>0</v>
      </c>
      <c r="AA103" s="26">
        <v>8.0025608194622276E-5</v>
      </c>
      <c r="AB103" s="26">
        <v>1.354297864272268E-5</v>
      </c>
      <c r="AC103" s="26">
        <v>4.2303600247899099E-6</v>
      </c>
      <c r="AD103" s="26">
        <v>1.2070880208584809E-5</v>
      </c>
      <c r="AE103" s="26">
        <v>4.5874365404611904E-5</v>
      </c>
      <c r="AF103" s="26">
        <v>5.5401662049861494E-5</v>
      </c>
      <c r="AG103" s="26">
        <v>0</v>
      </c>
      <c r="AH103" s="26">
        <v>0</v>
      </c>
      <c r="AI103" s="26">
        <v>0</v>
      </c>
      <c r="AJ103" s="26">
        <v>0</v>
      </c>
      <c r="AK103" s="26">
        <v>0</v>
      </c>
      <c r="AL103" s="26">
        <v>1.9490742979903602E-5</v>
      </c>
      <c r="AM103" s="26">
        <v>0</v>
      </c>
      <c r="AN103" s="26">
        <v>0</v>
      </c>
      <c r="AO103" s="26">
        <v>1.2440647743059156E-5</v>
      </c>
      <c r="AP103" s="26">
        <v>0</v>
      </c>
      <c r="AQ103" s="26">
        <v>4.2412418356094667E-5</v>
      </c>
      <c r="AR103" s="26">
        <v>0</v>
      </c>
      <c r="AS103" s="26">
        <v>2.7925160569673275E-5</v>
      </c>
      <c r="AT103" s="26">
        <v>0</v>
      </c>
      <c r="AU103" s="26">
        <v>7.8927844164864488E-6</v>
      </c>
      <c r="AV103" s="26">
        <v>1.6871079391209658E-4</v>
      </c>
      <c r="AW103" s="26">
        <v>1.1362345188046812E-4</v>
      </c>
      <c r="AX103" s="26">
        <v>0</v>
      </c>
      <c r="AY103" s="26">
        <v>0</v>
      </c>
      <c r="AZ103" s="26">
        <v>0</v>
      </c>
      <c r="BA103" s="26">
        <v>0</v>
      </c>
      <c r="BB103" s="26">
        <v>1.3220727986165831E-4</v>
      </c>
      <c r="BC103" s="26">
        <v>5.4130128829706612E-5</v>
      </c>
      <c r="BD103" s="26">
        <v>3.1937861696283713E-5</v>
      </c>
      <c r="BE103" s="26">
        <v>5.4879470961899925E-5</v>
      </c>
      <c r="BF103" s="26">
        <v>0</v>
      </c>
      <c r="BG103" s="26">
        <v>0</v>
      </c>
      <c r="BH103" s="26">
        <v>0</v>
      </c>
      <c r="BI103" s="26">
        <v>4.5146319220593943E-6</v>
      </c>
      <c r="BJ103" s="26">
        <v>1.7225341923037171E-5</v>
      </c>
      <c r="BK103" s="26">
        <v>7.8369223535148597E-5</v>
      </c>
      <c r="BL103" s="26">
        <v>3.877822731796854E-5</v>
      </c>
      <c r="BM103" s="26">
        <v>4.7751928730246371E-5</v>
      </c>
      <c r="BN103" s="26">
        <v>0</v>
      </c>
      <c r="BO103" s="26">
        <v>2.7084856856531512E-5</v>
      </c>
      <c r="BP103" s="26">
        <v>6.7622396537733297E-5</v>
      </c>
      <c r="BQ103" s="26">
        <v>6.2349430455272076E-5</v>
      </c>
      <c r="BR103" s="26">
        <v>5.9470963302167714E-5</v>
      </c>
      <c r="BS103" s="26">
        <v>4.3764314577893184E-5</v>
      </c>
      <c r="BT103" s="26">
        <v>2.486263394744039E-5</v>
      </c>
      <c r="BU103" s="26">
        <v>0</v>
      </c>
      <c r="BV103" s="26">
        <v>2.9503644567858383E-3</v>
      </c>
      <c r="BW103" s="26">
        <v>1.5248086365161171E-4</v>
      </c>
      <c r="BX103" s="26">
        <v>1.2236157846436218E-5</v>
      </c>
      <c r="BY103" s="26">
        <v>1.0388758269998359E-4</v>
      </c>
      <c r="BZ103" s="26">
        <v>2.6152337365152009E-4</v>
      </c>
      <c r="CA103" s="26">
        <v>0</v>
      </c>
      <c r="CB103" s="26">
        <v>1.9140587616039814E-5</v>
      </c>
      <c r="CC103" s="26">
        <v>3.6221385105766447E-5</v>
      </c>
      <c r="CD103" s="26">
        <v>2.5552574421873004E-4</v>
      </c>
      <c r="CE103" s="26">
        <v>4.6153299960947209E-4</v>
      </c>
      <c r="CF103" s="26">
        <v>3.9747207758654955E-4</v>
      </c>
      <c r="CG103" s="26">
        <v>4.7187617969044921E-5</v>
      </c>
      <c r="CH103" s="26">
        <v>0</v>
      </c>
      <c r="CI103" s="26">
        <v>1.3069048137660639E-4</v>
      </c>
      <c r="CJ103" s="26">
        <v>1.0953202442564145E-4</v>
      </c>
      <c r="CK103" s="26">
        <v>1.0734530921642053E-4</v>
      </c>
      <c r="CL103" s="26">
        <v>1.2501823182547455E-4</v>
      </c>
      <c r="CM103" s="26">
        <v>1.0701292158683018E-2</v>
      </c>
      <c r="CN103" s="26">
        <v>4.5393203287940132E-3</v>
      </c>
      <c r="CO103" s="26">
        <v>1.08964387432273E-2</v>
      </c>
      <c r="CP103" s="26">
        <v>9.5464753196324564E-3</v>
      </c>
      <c r="CQ103" s="26">
        <v>6.5208885797504672E-5</v>
      </c>
      <c r="CR103" s="26">
        <v>5.7302211865378006E-5</v>
      </c>
      <c r="CS103" s="26">
        <v>8.6286594761171033E-4</v>
      </c>
      <c r="CT103" s="26">
        <v>2.0203652820429932E-5</v>
      </c>
      <c r="CU103" s="26">
        <v>5.6222415877210244E-5</v>
      </c>
      <c r="CV103" s="26">
        <v>1.0895671753815362E-2</v>
      </c>
      <c r="CW103" s="26">
        <v>2.7620832864154519E-3</v>
      </c>
      <c r="CX103" s="26">
        <v>2.371648357049817E-2</v>
      </c>
      <c r="CY103" s="26">
        <v>7.5339782418708373E-5</v>
      </c>
      <c r="CZ103" s="26">
        <v>5.1014283999519861E-4</v>
      </c>
      <c r="DA103" s="26">
        <v>0</v>
      </c>
      <c r="DB103" s="26">
        <v>8.0024283230773472E-4</v>
      </c>
      <c r="DC103" s="6">
        <v>1.010923444818906E-3</v>
      </c>
    </row>
    <row r="104" spans="1:107" customFormat="1" ht="12.75" customHeight="1">
      <c r="A104" s="253">
        <v>674</v>
      </c>
      <c r="B104" s="291" t="s">
        <v>311</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v>0</v>
      </c>
      <c r="Y104" s="1">
        <v>0</v>
      </c>
      <c r="Z104" s="1">
        <v>0</v>
      </c>
      <c r="AA104" s="1">
        <v>0</v>
      </c>
      <c r="AB104" s="1">
        <v>0</v>
      </c>
      <c r="AC104" s="1">
        <v>0</v>
      </c>
      <c r="AD104" s="1">
        <v>0</v>
      </c>
      <c r="AE104" s="1">
        <v>0</v>
      </c>
      <c r="AF104" s="1">
        <v>0</v>
      </c>
      <c r="AG104" s="1">
        <v>0</v>
      </c>
      <c r="AH104" s="1">
        <v>0</v>
      </c>
      <c r="AI104" s="1">
        <v>0</v>
      </c>
      <c r="AJ104" s="1">
        <v>0</v>
      </c>
      <c r="AK104" s="1">
        <v>0</v>
      </c>
      <c r="AL104" s="1">
        <v>0</v>
      </c>
      <c r="AM104" s="1">
        <v>0</v>
      </c>
      <c r="AN104" s="1">
        <v>0</v>
      </c>
      <c r="AO104" s="1">
        <v>0</v>
      </c>
      <c r="AP104" s="1">
        <v>0</v>
      </c>
      <c r="AQ104" s="1">
        <v>0</v>
      </c>
      <c r="AR104" s="1">
        <v>0</v>
      </c>
      <c r="AS104" s="1">
        <v>0</v>
      </c>
      <c r="AT104" s="1">
        <v>0</v>
      </c>
      <c r="AU104" s="1">
        <v>0</v>
      </c>
      <c r="AV104" s="1">
        <v>0</v>
      </c>
      <c r="AW104" s="1">
        <v>0</v>
      </c>
      <c r="AX104" s="1">
        <v>0</v>
      </c>
      <c r="AY104" s="1">
        <v>0</v>
      </c>
      <c r="AZ104" s="1">
        <v>0</v>
      </c>
      <c r="BA104" s="1">
        <v>0</v>
      </c>
      <c r="BB104" s="1">
        <v>0</v>
      </c>
      <c r="BC104" s="1">
        <v>0</v>
      </c>
      <c r="BD104" s="1">
        <v>0</v>
      </c>
      <c r="BE104" s="1">
        <v>0</v>
      </c>
      <c r="BF104" s="1">
        <v>0</v>
      </c>
      <c r="BG104" s="1">
        <v>0</v>
      </c>
      <c r="BH104" s="1">
        <v>0</v>
      </c>
      <c r="BI104" s="1">
        <v>0</v>
      </c>
      <c r="BJ104" s="1">
        <v>0</v>
      </c>
      <c r="BK104" s="1">
        <v>0</v>
      </c>
      <c r="BL104" s="1">
        <v>0</v>
      </c>
      <c r="BM104" s="1">
        <v>0</v>
      </c>
      <c r="BN104" s="1">
        <v>0</v>
      </c>
      <c r="BO104" s="1">
        <v>0</v>
      </c>
      <c r="BP104" s="1">
        <v>0</v>
      </c>
      <c r="BQ104" s="1">
        <v>1.7319286237575578E-5</v>
      </c>
      <c r="BR104" s="1">
        <v>0</v>
      </c>
      <c r="BS104" s="1">
        <v>0</v>
      </c>
      <c r="BT104" s="1">
        <v>0</v>
      </c>
      <c r="BU104" s="1">
        <v>0</v>
      </c>
      <c r="BV104" s="1">
        <v>0</v>
      </c>
      <c r="BW104" s="1">
        <v>0</v>
      </c>
      <c r="BX104" s="1">
        <v>0</v>
      </c>
      <c r="BY104" s="1">
        <v>0</v>
      </c>
      <c r="BZ104" s="1">
        <v>0</v>
      </c>
      <c r="CA104" s="1">
        <v>0</v>
      </c>
      <c r="CB104" s="1">
        <v>0</v>
      </c>
      <c r="CC104" s="1">
        <v>0</v>
      </c>
      <c r="CD104" s="1">
        <v>0</v>
      </c>
      <c r="CE104" s="1">
        <v>1.3490964603969183E-4</v>
      </c>
      <c r="CF104" s="1">
        <v>3.2990182439683609E-2</v>
      </c>
      <c r="CG104" s="1">
        <v>0</v>
      </c>
      <c r="CH104" s="1">
        <v>0</v>
      </c>
      <c r="CI104" s="1">
        <v>1.7643214985841864E-2</v>
      </c>
      <c r="CJ104" s="1">
        <v>0</v>
      </c>
      <c r="CK104" s="1">
        <v>1.0734530921642053E-4</v>
      </c>
      <c r="CL104" s="1">
        <v>0</v>
      </c>
      <c r="CM104" s="1">
        <v>0</v>
      </c>
      <c r="CN104" s="1">
        <v>0</v>
      </c>
      <c r="CO104" s="1">
        <v>0</v>
      </c>
      <c r="CP104" s="1">
        <v>0</v>
      </c>
      <c r="CQ104" s="1">
        <v>0</v>
      </c>
      <c r="CR104" s="1">
        <v>0</v>
      </c>
      <c r="CS104" s="1">
        <v>2.650231124807396E-3</v>
      </c>
      <c r="CT104" s="1">
        <v>0</v>
      </c>
      <c r="CU104" s="1">
        <v>0</v>
      </c>
      <c r="CV104" s="1">
        <v>2.6019514635976983E-3</v>
      </c>
      <c r="CW104" s="1">
        <v>2.3182953243295159E-4</v>
      </c>
      <c r="CX104" s="1">
        <v>0</v>
      </c>
      <c r="CY104" s="1">
        <v>2.6971642105897598E-3</v>
      </c>
      <c r="CZ104" s="1">
        <v>2.4306805905653585E-3</v>
      </c>
      <c r="DA104" s="1">
        <v>0</v>
      </c>
      <c r="DB104" s="1">
        <v>4.4151328679047433E-4</v>
      </c>
      <c r="DC104" s="3">
        <v>1.7531887066247909E-4</v>
      </c>
    </row>
    <row r="105" spans="1:107" customFormat="1" ht="12.75" customHeight="1">
      <c r="A105" s="253">
        <v>679</v>
      </c>
      <c r="B105" s="291" t="s">
        <v>312</v>
      </c>
      <c r="C105" s="1">
        <v>0</v>
      </c>
      <c r="D105" s="1">
        <v>0</v>
      </c>
      <c r="E105" s="1">
        <v>9.5210892126059224E-4</v>
      </c>
      <c r="F105" s="1">
        <v>1.752541184717841E-4</v>
      </c>
      <c r="G105" s="1">
        <v>8.2149415289455886E-4</v>
      </c>
      <c r="H105" s="1">
        <v>0</v>
      </c>
      <c r="I105" s="1">
        <v>1.6645028130097539E-4</v>
      </c>
      <c r="J105" s="1">
        <v>7.2283931282075991E-5</v>
      </c>
      <c r="K105" s="1">
        <v>7.8322846774404094E-5</v>
      </c>
      <c r="L105" s="1">
        <v>0</v>
      </c>
      <c r="M105" s="1">
        <v>0</v>
      </c>
      <c r="N105" s="1">
        <v>0</v>
      </c>
      <c r="O105" s="1">
        <v>0</v>
      </c>
      <c r="P105" s="1">
        <v>0</v>
      </c>
      <c r="Q105" s="1">
        <v>0</v>
      </c>
      <c r="R105" s="1">
        <v>3.8532675709001234E-5</v>
      </c>
      <c r="S105" s="1">
        <v>0</v>
      </c>
      <c r="T105" s="1">
        <v>0</v>
      </c>
      <c r="U105" s="1">
        <v>0</v>
      </c>
      <c r="V105" s="1">
        <v>0</v>
      </c>
      <c r="W105" s="1">
        <v>2.1528370804658738E-5</v>
      </c>
      <c r="X105" s="1">
        <v>4.6978432628656847E-5</v>
      </c>
      <c r="Y105" s="1">
        <v>6.0097598499963941E-5</v>
      </c>
      <c r="Z105" s="1">
        <v>0</v>
      </c>
      <c r="AA105" s="1">
        <v>1.0670081092616304E-4</v>
      </c>
      <c r="AB105" s="1">
        <v>1.354297864272268E-5</v>
      </c>
      <c r="AC105" s="1">
        <v>8.4607200495798198E-6</v>
      </c>
      <c r="AD105" s="1">
        <v>2.4141760417169619E-5</v>
      </c>
      <c r="AE105" s="1">
        <v>3.058291026974127E-5</v>
      </c>
      <c r="AF105" s="1">
        <v>0</v>
      </c>
      <c r="AG105" s="1">
        <v>0</v>
      </c>
      <c r="AH105" s="1">
        <v>0</v>
      </c>
      <c r="AI105" s="1">
        <v>5.2138549505552756E-5</v>
      </c>
      <c r="AJ105" s="1">
        <v>1.4176353841791891E-4</v>
      </c>
      <c r="AK105" s="1">
        <v>0</v>
      </c>
      <c r="AL105" s="1">
        <v>3.3928330372424788E-5</v>
      </c>
      <c r="AM105" s="1">
        <v>0</v>
      </c>
      <c r="AN105" s="1">
        <v>0</v>
      </c>
      <c r="AO105" s="1">
        <v>2.4881295486118312E-5</v>
      </c>
      <c r="AP105" s="1">
        <v>1.1115227862171174E-4</v>
      </c>
      <c r="AQ105" s="1">
        <v>0</v>
      </c>
      <c r="AR105" s="1">
        <v>0</v>
      </c>
      <c r="AS105" s="1">
        <v>9.7738061993856465E-5</v>
      </c>
      <c r="AT105" s="1">
        <v>1.219958521410272E-4</v>
      </c>
      <c r="AU105" s="1">
        <v>2.2099796366162054E-4</v>
      </c>
      <c r="AV105" s="1">
        <v>7.6686724505498432E-5</v>
      </c>
      <c r="AW105" s="1">
        <v>0</v>
      </c>
      <c r="AX105" s="1">
        <v>0</v>
      </c>
      <c r="AY105" s="1">
        <v>0</v>
      </c>
      <c r="AZ105" s="1">
        <v>0</v>
      </c>
      <c r="BA105" s="1">
        <v>0</v>
      </c>
      <c r="BB105" s="1">
        <v>7.9324367916994981E-5</v>
      </c>
      <c r="BC105" s="1">
        <v>5.4130128829706612E-5</v>
      </c>
      <c r="BD105" s="1">
        <v>5.7488151053310677E-5</v>
      </c>
      <c r="BE105" s="1">
        <v>9.6039074183324868E-5</v>
      </c>
      <c r="BF105" s="1">
        <v>0</v>
      </c>
      <c r="BG105" s="1">
        <v>0</v>
      </c>
      <c r="BH105" s="1">
        <v>6.5593125840411923E-5</v>
      </c>
      <c r="BI105" s="1">
        <v>1.8961454072649456E-4</v>
      </c>
      <c r="BJ105" s="1">
        <v>1.3780273538429737E-4</v>
      </c>
      <c r="BK105" s="1">
        <v>3.2218458564449979E-4</v>
      </c>
      <c r="BL105" s="1">
        <v>3.877822731796854E-4</v>
      </c>
      <c r="BM105" s="1">
        <v>2.3875964365123186E-5</v>
      </c>
      <c r="BN105" s="1">
        <v>5.955926146515783E-5</v>
      </c>
      <c r="BO105" s="1">
        <v>2.4376371170878363E-4</v>
      </c>
      <c r="BP105" s="1">
        <v>0</v>
      </c>
      <c r="BQ105" s="1">
        <v>7.4819316546326491E-4</v>
      </c>
      <c r="BR105" s="1">
        <v>1.486774082554193E-4</v>
      </c>
      <c r="BS105" s="1">
        <v>1.1670483887438183E-3</v>
      </c>
      <c r="BT105" s="1">
        <v>5.1382776824710147E-4</v>
      </c>
      <c r="BU105" s="1">
        <v>3.055092512947067E-4</v>
      </c>
      <c r="BV105" s="1">
        <v>8.6775425199583478E-5</v>
      </c>
      <c r="BW105" s="1">
        <v>3.2020981366838463E-4</v>
      </c>
      <c r="BX105" s="1">
        <v>0</v>
      </c>
      <c r="BY105" s="1">
        <v>1.8590409535786538E-4</v>
      </c>
      <c r="BZ105" s="1">
        <v>1.3076168682576005E-4</v>
      </c>
      <c r="CA105" s="1">
        <v>0</v>
      </c>
      <c r="CB105" s="1">
        <v>2.1054646377643795E-4</v>
      </c>
      <c r="CC105" s="1">
        <v>2.5354969574036511E-4</v>
      </c>
      <c r="CD105" s="1">
        <v>1.2776287210936502E-4</v>
      </c>
      <c r="CE105" s="1">
        <v>2.9822132282458194E-4</v>
      </c>
      <c r="CF105" s="1">
        <v>9.9368019396637382E-4</v>
      </c>
      <c r="CG105" s="1">
        <v>1.6987542468856172E-3</v>
      </c>
      <c r="CH105" s="1">
        <v>0</v>
      </c>
      <c r="CI105" s="1">
        <v>4.1820954040514046E-3</v>
      </c>
      <c r="CJ105" s="1">
        <v>3.7788548426846301E-4</v>
      </c>
      <c r="CK105" s="1">
        <v>2.9313526747560989E-4</v>
      </c>
      <c r="CL105" s="1">
        <v>1.4585460379638697E-3</v>
      </c>
      <c r="CM105" s="1">
        <v>3.2705163962565791E-4</v>
      </c>
      <c r="CN105" s="1">
        <v>1.840264998159735E-4</v>
      </c>
      <c r="CO105" s="1">
        <v>1.5781049214329192E-4</v>
      </c>
      <c r="CP105" s="1">
        <v>2.6841074000841019E-4</v>
      </c>
      <c r="CQ105" s="1">
        <v>2.5431465461026822E-3</v>
      </c>
      <c r="CR105" s="1">
        <v>1.0314398135768041E-3</v>
      </c>
      <c r="CS105" s="1">
        <v>2.7118644067796612E-3</v>
      </c>
      <c r="CT105" s="1">
        <v>4.6468401486988845E-4</v>
      </c>
      <c r="CU105" s="1">
        <v>1.0850926264301577E-3</v>
      </c>
      <c r="CV105" s="1">
        <v>2.5644233174881162E-3</v>
      </c>
      <c r="CW105" s="1">
        <v>3.8417465374603407E-4</v>
      </c>
      <c r="CX105" s="1">
        <v>1.966133352994667E-3</v>
      </c>
      <c r="CY105" s="1">
        <v>3.4806979477443271E-3</v>
      </c>
      <c r="CZ105" s="1">
        <v>1.1913335734005522E-2</v>
      </c>
      <c r="DA105" s="1">
        <v>0</v>
      </c>
      <c r="DB105" s="1">
        <v>3.8632412594166504E-4</v>
      </c>
      <c r="DC105" s="3">
        <v>3.2015573465469995E-4</v>
      </c>
    </row>
    <row r="106" spans="1:107" customFormat="1" ht="12.75" customHeight="1">
      <c r="A106" s="253">
        <v>681</v>
      </c>
      <c r="B106" s="291" t="s">
        <v>6</v>
      </c>
      <c r="C106" s="1">
        <v>2.1537283430649948E-4</v>
      </c>
      <c r="D106" s="1">
        <v>7.4526755105082723E-4</v>
      </c>
      <c r="E106" s="1">
        <v>2.4754831952775399E-3</v>
      </c>
      <c r="F106" s="1">
        <v>2.1731510690501227E-3</v>
      </c>
      <c r="G106" s="1">
        <v>1.0389484874842949E-3</v>
      </c>
      <c r="H106" s="1">
        <v>0</v>
      </c>
      <c r="I106" s="1">
        <v>1.4314724191883885E-3</v>
      </c>
      <c r="J106" s="1">
        <v>6.9874466906006793E-4</v>
      </c>
      <c r="K106" s="1">
        <v>5.1344977329887125E-4</v>
      </c>
      <c r="L106" s="1">
        <v>0</v>
      </c>
      <c r="M106" s="1">
        <v>0</v>
      </c>
      <c r="N106" s="1">
        <v>4.6153846153846153E-4</v>
      </c>
      <c r="O106" s="1">
        <v>1.2820512820512821E-3</v>
      </c>
      <c r="P106" s="1">
        <v>4.2369290738073043E-4</v>
      </c>
      <c r="Q106" s="1">
        <v>1.1926532559433888E-3</v>
      </c>
      <c r="R106" s="1">
        <v>3.0826140567200987E-4</v>
      </c>
      <c r="S106" s="1">
        <v>4.7505938242280285E-4</v>
      </c>
      <c r="T106" s="1">
        <v>1.0237026537522639E-3</v>
      </c>
      <c r="U106" s="1">
        <v>8.6698043101312856E-4</v>
      </c>
      <c r="V106" s="1">
        <v>5.5233360950013809E-4</v>
      </c>
      <c r="W106" s="1">
        <v>1.0405379222251724E-4</v>
      </c>
      <c r="X106" s="1">
        <v>1.5801836429639121E-4</v>
      </c>
      <c r="Y106" s="1">
        <v>2.7644895309983413E-4</v>
      </c>
      <c r="Z106" s="1">
        <v>0</v>
      </c>
      <c r="AA106" s="1">
        <v>5.6017925736235599E-4</v>
      </c>
      <c r="AB106" s="1">
        <v>7.7194978263519284E-4</v>
      </c>
      <c r="AC106" s="1">
        <v>1.4806260086764685E-5</v>
      </c>
      <c r="AD106" s="1">
        <v>4.8283520834339238E-5</v>
      </c>
      <c r="AE106" s="1">
        <v>1.2233164107896508E-4</v>
      </c>
      <c r="AF106" s="1">
        <v>3.32409972299169E-4</v>
      </c>
      <c r="AG106" s="1">
        <v>1.996007984031936E-3</v>
      </c>
      <c r="AH106" s="1">
        <v>0</v>
      </c>
      <c r="AI106" s="1">
        <v>9.2111437459809864E-4</v>
      </c>
      <c r="AJ106" s="1">
        <v>1.3467536149702297E-3</v>
      </c>
      <c r="AK106" s="1">
        <v>8.0694925713200737E-4</v>
      </c>
      <c r="AL106" s="1">
        <v>1.0250687048690041E-4</v>
      </c>
      <c r="AM106" s="1">
        <v>2.3046784973496196E-4</v>
      </c>
      <c r="AN106" s="1">
        <v>7.1174377224199293E-4</v>
      </c>
      <c r="AO106" s="1">
        <v>1.0574550581600282E-4</v>
      </c>
      <c r="AP106" s="1">
        <v>5.1871063356798814E-4</v>
      </c>
      <c r="AQ106" s="1">
        <v>4.2412418356094667E-4</v>
      </c>
      <c r="AR106" s="1">
        <v>2.50465149563475E-4</v>
      </c>
      <c r="AS106" s="1">
        <v>1.1309690030717676E-3</v>
      </c>
      <c r="AT106" s="1">
        <v>1.049164328412834E-3</v>
      </c>
      <c r="AU106" s="1">
        <v>1.7521981404599915E-3</v>
      </c>
      <c r="AV106" s="1">
        <v>5.9815645114288777E-4</v>
      </c>
      <c r="AW106" s="1">
        <v>1.1930462447449154E-3</v>
      </c>
      <c r="AX106" s="1">
        <v>1.0366275051831375E-3</v>
      </c>
      <c r="AY106" s="1">
        <v>6.3532401524777639E-4</v>
      </c>
      <c r="AZ106" s="1">
        <v>6.7476383265856947E-4</v>
      </c>
      <c r="BA106" s="1">
        <v>8.8979280538960216E-4</v>
      </c>
      <c r="BB106" s="1">
        <v>2.8556772450118195E-4</v>
      </c>
      <c r="BC106" s="1">
        <v>9.7434231893471902E-4</v>
      </c>
      <c r="BD106" s="1">
        <v>1.8736878861819778E-4</v>
      </c>
      <c r="BE106" s="1">
        <v>6.3111391606184919E-4</v>
      </c>
      <c r="BF106" s="1">
        <v>0</v>
      </c>
      <c r="BG106" s="1">
        <v>1.7616912235746316E-3</v>
      </c>
      <c r="BH106" s="1">
        <v>2.2957594044144175E-4</v>
      </c>
      <c r="BI106" s="1">
        <v>6.952533159971468E-4</v>
      </c>
      <c r="BJ106" s="1">
        <v>1.7225341923037171E-5</v>
      </c>
      <c r="BK106" s="1">
        <v>2.6558459086911471E-3</v>
      </c>
      <c r="BL106" s="1">
        <v>2.9729974277109214E-4</v>
      </c>
      <c r="BM106" s="1">
        <v>2.6860459910763583E-5</v>
      </c>
      <c r="BN106" s="1">
        <v>1.1911852293031566E-4</v>
      </c>
      <c r="BO106" s="1">
        <v>1.0292245605481975E-3</v>
      </c>
      <c r="BP106" s="1">
        <v>3.2458750338111983E-3</v>
      </c>
      <c r="BQ106" s="1">
        <v>2.0783143485090692E-3</v>
      </c>
      <c r="BR106" s="1">
        <v>3.436572093675263E-3</v>
      </c>
      <c r="BS106" s="1">
        <v>1.239988913040307E-3</v>
      </c>
      <c r="BT106" s="1">
        <v>5.1382776824710147E-4</v>
      </c>
      <c r="BU106" s="1">
        <v>0</v>
      </c>
      <c r="BV106" s="1">
        <v>1.5619576535925027E-3</v>
      </c>
      <c r="BW106" s="1">
        <v>1.6467933274374065E-3</v>
      </c>
      <c r="BX106" s="1">
        <v>8.3205873355766285E-4</v>
      </c>
      <c r="BY106" s="1">
        <v>3.0674175734047788E-3</v>
      </c>
      <c r="BZ106" s="1">
        <v>1.5691402419091207E-3</v>
      </c>
      <c r="CA106" s="1">
        <v>5.7581573896353169E-3</v>
      </c>
      <c r="CB106" s="1">
        <v>1.9140587616039812E-3</v>
      </c>
      <c r="CC106" s="1">
        <v>4.7087800637496376E-3</v>
      </c>
      <c r="CD106" s="1">
        <v>3.7051232911715854E-3</v>
      </c>
      <c r="CE106" s="1">
        <v>2.7904995207157311E-3</v>
      </c>
      <c r="CF106" s="1">
        <v>2.1463492189673673E-3</v>
      </c>
      <c r="CG106" s="1">
        <v>6.8422046055115139E-4</v>
      </c>
      <c r="CH106" s="1">
        <v>1.6447368421052631E-3</v>
      </c>
      <c r="CI106" s="1">
        <v>2.0474842082335003E-3</v>
      </c>
      <c r="CJ106" s="1">
        <v>2.861524138119883E-3</v>
      </c>
      <c r="CK106" s="1">
        <v>1.6184369697244941E-3</v>
      </c>
      <c r="CL106" s="1">
        <v>6.7093117746338006E-3</v>
      </c>
      <c r="CM106" s="1">
        <v>1.3082065585026316E-3</v>
      </c>
      <c r="CN106" s="1">
        <v>2.2696601643970066E-3</v>
      </c>
      <c r="CO106" s="1">
        <v>4.366090282631077E-3</v>
      </c>
      <c r="CP106" s="1">
        <v>5.5561023181740915E-3</v>
      </c>
      <c r="CQ106" s="1">
        <v>5.0645567969395296E-3</v>
      </c>
      <c r="CR106" s="1">
        <v>9.7413760171142605E-4</v>
      </c>
      <c r="CS106" s="1">
        <v>1.0477657935285055E-3</v>
      </c>
      <c r="CT106" s="1">
        <v>1.212219169225796E-3</v>
      </c>
      <c r="CU106" s="1">
        <v>1.7597616169566807E-3</v>
      </c>
      <c r="CV106" s="1">
        <v>2.2266700025018763E-3</v>
      </c>
      <c r="CW106" s="1">
        <v>8.6770482139190454E-4</v>
      </c>
      <c r="CX106" s="1">
        <v>3.8585367052520335E-3</v>
      </c>
      <c r="CY106" s="1">
        <v>2.2601934725612512E-3</v>
      </c>
      <c r="CZ106" s="1">
        <v>2.700756211739287E-3</v>
      </c>
      <c r="DA106" s="1">
        <v>0</v>
      </c>
      <c r="DB106" s="1">
        <v>1.9316206297083252E-4</v>
      </c>
      <c r="DC106" s="3">
        <v>1.0726447750953297E-3</v>
      </c>
    </row>
    <row r="107" spans="1:107" customFormat="1" ht="12.75" customHeight="1">
      <c r="A107" s="253">
        <v>691</v>
      </c>
      <c r="B107" s="291" t="s">
        <v>7</v>
      </c>
      <c r="C107" s="1">
        <v>6.0663348329664021E-3</v>
      </c>
      <c r="D107" s="1">
        <v>4.6845388923194857E-4</v>
      </c>
      <c r="E107" s="1">
        <v>7.6168713700847373E-4</v>
      </c>
      <c r="F107" s="1">
        <v>6.4143007360672978E-3</v>
      </c>
      <c r="G107" s="1">
        <v>6.2820141103701556E-3</v>
      </c>
      <c r="H107" s="1">
        <v>0</v>
      </c>
      <c r="I107" s="1">
        <v>1.5513166217250907E-2</v>
      </c>
      <c r="J107" s="1">
        <v>8.7523793460713688E-3</v>
      </c>
      <c r="K107" s="1">
        <v>1.7492102446283581E-3</v>
      </c>
      <c r="L107" s="1">
        <v>1.9657301904844743E-2</v>
      </c>
      <c r="M107" s="1">
        <v>0</v>
      </c>
      <c r="N107" s="1">
        <v>4.7692307692307695E-3</v>
      </c>
      <c r="O107" s="1">
        <v>4.2467948717948715E-3</v>
      </c>
      <c r="P107" s="1">
        <v>5.6351156681637149E-3</v>
      </c>
      <c r="Q107" s="1">
        <v>3.2599188995785957E-3</v>
      </c>
      <c r="R107" s="1">
        <v>2.5046239210850803E-3</v>
      </c>
      <c r="S107" s="1">
        <v>6.4133016627078389E-3</v>
      </c>
      <c r="T107" s="1">
        <v>2.6773761713520749E-3</v>
      </c>
      <c r="U107" s="1">
        <v>6.1927173643794894E-4</v>
      </c>
      <c r="V107" s="1">
        <v>3.9057876671795477E-3</v>
      </c>
      <c r="W107" s="1">
        <v>7.8937359617082051E-5</v>
      </c>
      <c r="X107" s="1">
        <v>3.0749519538757208E-4</v>
      </c>
      <c r="Y107" s="1">
        <v>8.6540541839948072E-4</v>
      </c>
      <c r="Z107" s="1">
        <v>2.7237354085603113E-2</v>
      </c>
      <c r="AA107" s="1">
        <v>2.2407170294494239E-3</v>
      </c>
      <c r="AB107" s="1">
        <v>1.4897276506994949E-2</v>
      </c>
      <c r="AC107" s="1">
        <v>2.4324570142541981E-4</v>
      </c>
      <c r="AD107" s="1">
        <v>2.4141760417169619E-4</v>
      </c>
      <c r="AE107" s="1">
        <v>1.422105327542969E-3</v>
      </c>
      <c r="AF107" s="1">
        <v>5.7617728531855952E-3</v>
      </c>
      <c r="AG107" s="1">
        <v>1.1976047904191617E-2</v>
      </c>
      <c r="AH107" s="1">
        <v>0.15384615384615385</v>
      </c>
      <c r="AI107" s="1">
        <v>7.7338848433236591E-3</v>
      </c>
      <c r="AJ107" s="1">
        <v>9.2146299971647297E-4</v>
      </c>
      <c r="AK107" s="1">
        <v>5.3638391797598143E-3</v>
      </c>
      <c r="AL107" s="1">
        <v>2.1822413343795771E-3</v>
      </c>
      <c r="AM107" s="1">
        <v>1.3367135284627794E-2</v>
      </c>
      <c r="AN107" s="1">
        <v>6.405693950177936E-3</v>
      </c>
      <c r="AO107" s="1">
        <v>3.2366418544858902E-3</v>
      </c>
      <c r="AP107" s="1">
        <v>1.4264542423119675E-2</v>
      </c>
      <c r="AQ107" s="1">
        <v>2.5447451013656799E-3</v>
      </c>
      <c r="AR107" s="1">
        <v>7.0130241877773003E-3</v>
      </c>
      <c r="AS107" s="1">
        <v>8.3216978497626364E-3</v>
      </c>
      <c r="AT107" s="1">
        <v>7.5393436623154815E-3</v>
      </c>
      <c r="AU107" s="1">
        <v>3.8280004419959275E-3</v>
      </c>
      <c r="AV107" s="1">
        <v>4.2433320893042471E-4</v>
      </c>
      <c r="AW107" s="1">
        <v>1.0794227928644473E-3</v>
      </c>
      <c r="AX107" s="1">
        <v>3.2826537664132687E-3</v>
      </c>
      <c r="AY107" s="1">
        <v>1.9059720457433292E-3</v>
      </c>
      <c r="AZ107" s="1">
        <v>6.7476383265856947E-4</v>
      </c>
      <c r="BA107" s="1">
        <v>8.1352485064192202E-3</v>
      </c>
      <c r="BB107" s="1">
        <v>2.0201272362861387E-3</v>
      </c>
      <c r="BC107" s="1">
        <v>1.1367327054238388E-3</v>
      </c>
      <c r="BD107" s="1">
        <v>4.5564682686698095E-4</v>
      </c>
      <c r="BE107" s="1">
        <v>1.9468492323733998E-2</v>
      </c>
      <c r="BF107" s="1">
        <v>8.6419753086419748E-2</v>
      </c>
      <c r="BG107" s="1">
        <v>1.0409993593850097E-2</v>
      </c>
      <c r="BH107" s="1">
        <v>1.9349972122921519E-3</v>
      </c>
      <c r="BI107" s="1">
        <v>1.6753799062762413E-2</v>
      </c>
      <c r="BJ107" s="1">
        <v>1.9154580218417337E-2</v>
      </c>
      <c r="BK107" s="1">
        <v>5.3116918173822941E-3</v>
      </c>
      <c r="BL107" s="1">
        <v>1.0043560875353852E-2</v>
      </c>
      <c r="BM107" s="1">
        <v>2.7188754420784029E-3</v>
      </c>
      <c r="BN107" s="1">
        <v>2.8588445503275758E-3</v>
      </c>
      <c r="BO107" s="1">
        <v>1.0536009317190759E-2</v>
      </c>
      <c r="BP107" s="1">
        <v>2.0872779731313677E-2</v>
      </c>
      <c r="BQ107" s="1">
        <v>6.8930759225550794E-3</v>
      </c>
      <c r="BR107" s="1">
        <v>5.1272466218368878E-3</v>
      </c>
      <c r="BS107" s="1">
        <v>8.169338721206728E-3</v>
      </c>
      <c r="BT107" s="1">
        <v>9.5306763465188165E-4</v>
      </c>
      <c r="BU107" s="1">
        <v>8.3051058604386279E-5</v>
      </c>
      <c r="BV107" s="1">
        <v>7.896563693162096E-3</v>
      </c>
      <c r="BW107" s="1">
        <v>1.2739776158092159E-2</v>
      </c>
      <c r="BX107" s="1">
        <v>4.8944631385744873E-5</v>
      </c>
      <c r="BY107" s="1">
        <v>1.0306741757340478E-2</v>
      </c>
      <c r="BZ107" s="1">
        <v>7.649558679306963E-3</v>
      </c>
      <c r="CA107" s="1">
        <v>1.9193857965451055E-3</v>
      </c>
      <c r="CB107" s="1">
        <v>3.0433534309503301E-3</v>
      </c>
      <c r="CC107" s="1">
        <v>9.9608809040857716E-3</v>
      </c>
      <c r="CD107" s="1">
        <v>1.6609173374217453E-3</v>
      </c>
      <c r="CE107" s="1">
        <v>2.6910924131075373E-3</v>
      </c>
      <c r="CF107" s="1">
        <v>1.0016296355181049E-2</v>
      </c>
      <c r="CG107" s="1">
        <v>9.4375235938089848E-4</v>
      </c>
      <c r="CH107" s="1">
        <v>1.4802631578947368E-2</v>
      </c>
      <c r="CI107" s="1">
        <v>2.1346111958179047E-3</v>
      </c>
      <c r="CJ107" s="1">
        <v>9.3923710944987537E-4</v>
      </c>
      <c r="CK107" s="1">
        <v>1.0949221540074895E-2</v>
      </c>
      <c r="CL107" s="1">
        <v>6.3550934511282893E-3</v>
      </c>
      <c r="CM107" s="1">
        <v>1.7937055763320245E-3</v>
      </c>
      <c r="CN107" s="1">
        <v>1.3986013986013986E-2</v>
      </c>
      <c r="CO107" s="1">
        <v>1.3068211706532603E-2</v>
      </c>
      <c r="CP107" s="1">
        <v>3.9993200261253118E-3</v>
      </c>
      <c r="CQ107" s="1">
        <v>4.7819849584836756E-3</v>
      </c>
      <c r="CR107" s="1">
        <v>6.8571646865569014E-3</v>
      </c>
      <c r="CS107" s="1">
        <v>4.9306625577812016E-4</v>
      </c>
      <c r="CT107" s="1">
        <v>2.404234685631162E-3</v>
      </c>
      <c r="CU107" s="1">
        <v>4.6102381019312404E-3</v>
      </c>
      <c r="CV107" s="1">
        <v>1.8513885414060546E-3</v>
      </c>
      <c r="CW107" s="1">
        <v>1.5896882223973823E-3</v>
      </c>
      <c r="CX107" s="1">
        <v>7.0043500700435008E-3</v>
      </c>
      <c r="CY107" s="1">
        <v>1.5972033872766176E-3</v>
      </c>
      <c r="CZ107" s="1">
        <v>1.0202856799903973E-2</v>
      </c>
      <c r="DA107" s="1">
        <v>4.4126731974229987E-4</v>
      </c>
      <c r="DB107" s="1">
        <v>3.3113496509285575E-4</v>
      </c>
      <c r="DC107" s="3">
        <v>4.2789353524917478E-3</v>
      </c>
    </row>
    <row r="108" spans="1:107" customFormat="1" ht="12.75" customHeight="1">
      <c r="A108" s="284">
        <v>700</v>
      </c>
      <c r="B108" s="48" t="s">
        <v>342</v>
      </c>
      <c r="C108" s="29">
        <v>0.43244472097252801</v>
      </c>
      <c r="D108" s="29">
        <v>0.77113898175159168</v>
      </c>
      <c r="E108" s="29">
        <v>0.36218223364752927</v>
      </c>
      <c r="F108" s="29">
        <v>0.42986330178759202</v>
      </c>
      <c r="G108" s="29">
        <v>0.51046196965303958</v>
      </c>
      <c r="H108" s="29">
        <v>0</v>
      </c>
      <c r="I108" s="29">
        <v>0.48636772196145012</v>
      </c>
      <c r="J108" s="29">
        <v>0.7105570681637472</v>
      </c>
      <c r="K108" s="29">
        <v>0.37222497802609023</v>
      </c>
      <c r="L108" s="29">
        <v>0.81716969644255022</v>
      </c>
      <c r="M108" s="29">
        <v>0</v>
      </c>
      <c r="N108" s="29">
        <v>0.63630769230769235</v>
      </c>
      <c r="O108" s="29">
        <v>0.56025641025641026</v>
      </c>
      <c r="P108" s="29">
        <v>0.61032963308194221</v>
      </c>
      <c r="Q108" s="29">
        <v>0.60403911902679497</v>
      </c>
      <c r="R108" s="29">
        <v>0.79076757090012328</v>
      </c>
      <c r="S108" s="29">
        <v>0.55510688836104516</v>
      </c>
      <c r="T108" s="29">
        <v>0.46129616505236631</v>
      </c>
      <c r="U108" s="29">
        <v>0.68020807530344318</v>
      </c>
      <c r="V108" s="29">
        <v>0.61778514222590442</v>
      </c>
      <c r="W108" s="29">
        <v>0.90357083910413272</v>
      </c>
      <c r="X108" s="29">
        <v>0.80816570574418112</v>
      </c>
      <c r="Y108" s="29">
        <v>0.73779417774465728</v>
      </c>
      <c r="Z108" s="29">
        <v>0.65369649805447472</v>
      </c>
      <c r="AA108" s="29">
        <v>0.46876333760136579</v>
      </c>
      <c r="AB108" s="29">
        <v>0.6283806660436897</v>
      </c>
      <c r="AC108" s="29">
        <v>0.68569694123818403</v>
      </c>
      <c r="AD108" s="29">
        <v>0.91878711795664136</v>
      </c>
      <c r="AE108" s="29">
        <v>0.6409107590678329</v>
      </c>
      <c r="AF108" s="29">
        <v>0.4817728531855956</v>
      </c>
      <c r="AG108" s="29">
        <v>0.59580838323353291</v>
      </c>
      <c r="AH108" s="29">
        <v>0.49230769230769234</v>
      </c>
      <c r="AI108" s="29">
        <v>0.5790681103251708</v>
      </c>
      <c r="AJ108" s="29">
        <v>0.52261128437765803</v>
      </c>
      <c r="AK108" s="29">
        <v>0.47472350121042389</v>
      </c>
      <c r="AL108" s="29">
        <v>0.74651061559706999</v>
      </c>
      <c r="AM108" s="29">
        <v>0.60336483060613044</v>
      </c>
      <c r="AN108" s="29">
        <v>0.73523131672597863</v>
      </c>
      <c r="AO108" s="29">
        <v>0.73880238031060153</v>
      </c>
      <c r="AP108" s="29">
        <v>0.74309003334568358</v>
      </c>
      <c r="AQ108" s="29">
        <v>0.61014505047077783</v>
      </c>
      <c r="AR108" s="29">
        <v>0.50808644625733501</v>
      </c>
      <c r="AS108" s="29">
        <v>0.57302429488969564</v>
      </c>
      <c r="AT108" s="29">
        <v>0.51470050018299374</v>
      </c>
      <c r="AU108" s="29">
        <v>0.6506890400795593</v>
      </c>
      <c r="AV108" s="29">
        <v>0.57365759888753121</v>
      </c>
      <c r="AW108" s="29">
        <v>0.63663220088626293</v>
      </c>
      <c r="AX108" s="29">
        <v>0.63631651693158253</v>
      </c>
      <c r="AY108" s="29">
        <v>0.66709021601016516</v>
      </c>
      <c r="AZ108" s="29">
        <v>0.57017543859649122</v>
      </c>
      <c r="BA108" s="29">
        <v>0.62438032286767509</v>
      </c>
      <c r="BB108" s="29">
        <v>0.60557808955192305</v>
      </c>
      <c r="BC108" s="29">
        <v>0.68880588935801668</v>
      </c>
      <c r="BD108" s="29">
        <v>0.78968066396685277</v>
      </c>
      <c r="BE108" s="29">
        <v>0.68758489168164416</v>
      </c>
      <c r="BF108" s="29">
        <v>0.67901234567901236</v>
      </c>
      <c r="BG108" s="29">
        <v>0.57303010890454842</v>
      </c>
      <c r="BH108" s="29">
        <v>0.67265750549342429</v>
      </c>
      <c r="BI108" s="29">
        <v>0.53733149136350911</v>
      </c>
      <c r="BJ108" s="29">
        <v>0.55477658731525825</v>
      </c>
      <c r="BK108" s="29">
        <v>0.50853789151957929</v>
      </c>
      <c r="BL108" s="29">
        <v>0.47640344867701612</v>
      </c>
      <c r="BM108" s="29">
        <v>0.63402324922030051</v>
      </c>
      <c r="BN108" s="29">
        <v>0.66754020250148893</v>
      </c>
      <c r="BO108" s="29">
        <v>0.46198640340185804</v>
      </c>
      <c r="BP108" s="29">
        <v>0.33802181949328286</v>
      </c>
      <c r="BQ108" s="29">
        <v>0.2940641610277957</v>
      </c>
      <c r="BR108" s="29">
        <v>0.31851798359451</v>
      </c>
      <c r="BS108" s="29">
        <v>0.25863251105048946</v>
      </c>
      <c r="BT108" s="29">
        <v>0.23363417120409735</v>
      </c>
      <c r="BU108" s="29">
        <v>9.7558298877031047E-2</v>
      </c>
      <c r="BV108" s="29">
        <v>0.3115237764665047</v>
      </c>
      <c r="BW108" s="29">
        <v>0.23693238998505686</v>
      </c>
      <c r="BX108" s="29">
        <v>1</v>
      </c>
      <c r="BY108" s="29">
        <v>0.59848542839958441</v>
      </c>
      <c r="BZ108" s="29">
        <v>0.81994115724092842</v>
      </c>
      <c r="CA108" s="29">
        <v>0.27293666026871399</v>
      </c>
      <c r="CB108" s="29">
        <v>0.32908412288257249</v>
      </c>
      <c r="CC108" s="29">
        <v>0.34015502752825266</v>
      </c>
      <c r="CD108" s="29">
        <v>0.21106426472467102</v>
      </c>
      <c r="CE108" s="29">
        <v>0.45629282493698298</v>
      </c>
      <c r="CF108" s="29">
        <v>0.56409237251083111</v>
      </c>
      <c r="CG108" s="29">
        <v>0.39205832389580975</v>
      </c>
      <c r="CH108" s="29">
        <v>0.72532894736842102</v>
      </c>
      <c r="CI108" s="29">
        <v>0.53535177521237198</v>
      </c>
      <c r="CJ108" s="29">
        <v>0.28197924368137134</v>
      </c>
      <c r="CK108" s="29">
        <v>0.17240069526731047</v>
      </c>
      <c r="CL108" s="29">
        <v>0.35926072552247201</v>
      </c>
      <c r="CM108" s="29">
        <v>0.41895924449039867</v>
      </c>
      <c r="CN108" s="29">
        <v>0.34793276898540054</v>
      </c>
      <c r="CO108" s="29">
        <v>0.30252271343869064</v>
      </c>
      <c r="CP108" s="29">
        <v>0.22360404047633958</v>
      </c>
      <c r="CQ108" s="29">
        <v>0.39583967308611923</v>
      </c>
      <c r="CR108" s="29">
        <v>0.3135195018527715</v>
      </c>
      <c r="CS108" s="29">
        <v>0.70896764252696454</v>
      </c>
      <c r="CT108" s="29">
        <v>0.61930256990463872</v>
      </c>
      <c r="CU108" s="29">
        <v>0.27367947600708403</v>
      </c>
      <c r="CV108" s="29">
        <v>0.49598448836627468</v>
      </c>
      <c r="CW108" s="29">
        <v>0.58425678763752464</v>
      </c>
      <c r="CX108" s="29">
        <v>0.298434466317678</v>
      </c>
      <c r="CY108" s="29">
        <v>0.28927462857487268</v>
      </c>
      <c r="CZ108" s="29">
        <v>0.30425519145360702</v>
      </c>
      <c r="DA108" s="29">
        <v>1</v>
      </c>
      <c r="DB108" s="29">
        <v>0.57217362510003034</v>
      </c>
      <c r="DC108" s="31">
        <v>0.54609471062399229</v>
      </c>
    </row>
    <row r="109" spans="1:107" customFormat="1" ht="12.75" customHeight="1">
      <c r="A109" s="263">
        <v>711</v>
      </c>
      <c r="B109" s="262" t="s">
        <v>208</v>
      </c>
      <c r="C109" s="23">
        <v>2.2494496027567722E-3</v>
      </c>
      <c r="D109" s="23">
        <v>1.2350147988842281E-3</v>
      </c>
      <c r="E109" s="23">
        <v>1.0568409025992574E-2</v>
      </c>
      <c r="F109" s="23">
        <v>1.1146161934805467E-2</v>
      </c>
      <c r="G109" s="23">
        <v>2.0609838600560548E-2</v>
      </c>
      <c r="H109" s="23">
        <v>0</v>
      </c>
      <c r="I109" s="23">
        <v>5.978894104331036E-2</v>
      </c>
      <c r="J109" s="23">
        <v>1.048117003590102E-2</v>
      </c>
      <c r="K109" s="23">
        <v>7.449372982098878E-3</v>
      </c>
      <c r="L109" s="23">
        <v>3.5661476907019223E-3</v>
      </c>
      <c r="M109" s="23">
        <v>0</v>
      </c>
      <c r="N109" s="23">
        <v>1.0769230769230769E-2</v>
      </c>
      <c r="O109" s="23">
        <v>1.3621794871794872E-2</v>
      </c>
      <c r="P109" s="23">
        <v>7.0756715532581983E-3</v>
      </c>
      <c r="Q109" s="23">
        <v>1.8684901009779757E-2</v>
      </c>
      <c r="R109" s="23">
        <v>1.5567200986436498E-2</v>
      </c>
      <c r="S109" s="23">
        <v>2.0190023752969122E-2</v>
      </c>
      <c r="T109" s="23">
        <v>2.0159067643121507E-2</v>
      </c>
      <c r="U109" s="23">
        <v>4.0624225910329451E-2</v>
      </c>
      <c r="V109" s="23">
        <v>6.746360516037401E-3</v>
      </c>
      <c r="W109" s="23">
        <v>1.3706396078966064E-3</v>
      </c>
      <c r="X109" s="23">
        <v>1.0856288703822336E-2</v>
      </c>
      <c r="Y109" s="23">
        <v>4.3029880525974184E-3</v>
      </c>
      <c r="Z109" s="23">
        <v>1.556420233463035E-2</v>
      </c>
      <c r="AA109" s="23">
        <v>1.6298548868971405E-2</v>
      </c>
      <c r="AB109" s="23">
        <v>1.5154593101206679E-2</v>
      </c>
      <c r="AC109" s="23">
        <v>2.9760582774397016E-3</v>
      </c>
      <c r="AD109" s="23">
        <v>6.4217082709671193E-3</v>
      </c>
      <c r="AE109" s="23">
        <v>1.8410911982384242E-2</v>
      </c>
      <c r="AF109" s="23">
        <v>1.9778393351800556E-2</v>
      </c>
      <c r="AG109" s="23">
        <v>1.5968063872255488E-2</v>
      </c>
      <c r="AH109" s="23">
        <v>0</v>
      </c>
      <c r="AI109" s="23">
        <v>1.5033281774101044E-2</v>
      </c>
      <c r="AJ109" s="23">
        <v>1.4601644457045648E-2</v>
      </c>
      <c r="AK109" s="23">
        <v>2.2831917216499738E-2</v>
      </c>
      <c r="AL109" s="23">
        <v>1.0144570781355011E-2</v>
      </c>
      <c r="AM109" s="23">
        <v>6.9140354920488589E-3</v>
      </c>
      <c r="AN109" s="23">
        <v>2.6097271648873074E-3</v>
      </c>
      <c r="AO109" s="23">
        <v>1.6488005142134401E-2</v>
      </c>
      <c r="AP109" s="23">
        <v>1.211559836976658E-2</v>
      </c>
      <c r="AQ109" s="23">
        <v>2.3750954279413011E-2</v>
      </c>
      <c r="AR109" s="23">
        <v>1.5815085158150853E-2</v>
      </c>
      <c r="AS109" s="23">
        <v>1.3864842222842781E-2</v>
      </c>
      <c r="AT109" s="23">
        <v>1.6493839209466878E-2</v>
      </c>
      <c r="AU109" s="23">
        <v>9.8107310296926542E-3</v>
      </c>
      <c r="AV109" s="23">
        <v>2.2975342661847333E-2</v>
      </c>
      <c r="AW109" s="23">
        <v>1.5339166003863198E-2</v>
      </c>
      <c r="AX109" s="23">
        <v>1.5146279659064732E-2</v>
      </c>
      <c r="AY109" s="23">
        <v>1.207115628970775E-2</v>
      </c>
      <c r="AZ109" s="23">
        <v>1.8556005398110663E-2</v>
      </c>
      <c r="BA109" s="23">
        <v>7.2454557010296176E-3</v>
      </c>
      <c r="BB109" s="23">
        <v>2.1100281865920664E-3</v>
      </c>
      <c r="BC109" s="23">
        <v>2.3600736169752085E-2</v>
      </c>
      <c r="BD109" s="23">
        <v>7.5926943205965143E-3</v>
      </c>
      <c r="BE109" s="23">
        <v>2.2253625475050422E-2</v>
      </c>
      <c r="BF109" s="23">
        <v>0</v>
      </c>
      <c r="BG109" s="23">
        <v>1.6335682254964765E-2</v>
      </c>
      <c r="BH109" s="23">
        <v>8.887868551375815E-3</v>
      </c>
      <c r="BI109" s="23">
        <v>2.4487363545250156E-2</v>
      </c>
      <c r="BJ109" s="23">
        <v>1.4882695421504118E-2</v>
      </c>
      <c r="BK109" s="23">
        <v>2.0950705758396391E-2</v>
      </c>
      <c r="BL109" s="23">
        <v>1.231855021134134E-2</v>
      </c>
      <c r="BM109" s="23">
        <v>7.6224016235655768E-3</v>
      </c>
      <c r="BN109" s="23">
        <v>1.1435378201310303E-2</v>
      </c>
      <c r="BO109" s="23">
        <v>1.3190325289130847E-2</v>
      </c>
      <c r="BP109" s="23">
        <v>2.4885041925885854E-2</v>
      </c>
      <c r="BQ109" s="23">
        <v>2.331002734715297E-2</v>
      </c>
      <c r="BR109" s="23">
        <v>3.0984371880429379E-2</v>
      </c>
      <c r="BS109" s="23">
        <v>1.1101547797925571E-2</v>
      </c>
      <c r="BT109" s="23">
        <v>1.0201967463099707E-2</v>
      </c>
      <c r="BU109" s="23">
        <v>0</v>
      </c>
      <c r="BV109" s="23">
        <v>1.6574106213120443E-2</v>
      </c>
      <c r="BW109" s="23">
        <v>1.7901253392699216E-2</v>
      </c>
      <c r="BX109" s="23">
        <v>0</v>
      </c>
      <c r="BY109" s="23">
        <v>2.9061184318442779E-2</v>
      </c>
      <c r="BZ109" s="23">
        <v>1.0983981693363844E-2</v>
      </c>
      <c r="CA109" s="23">
        <v>3.3397312859884835E-2</v>
      </c>
      <c r="CB109" s="23">
        <v>1.5924968896545124E-2</v>
      </c>
      <c r="CC109" s="23">
        <v>3.3794552303680093E-2</v>
      </c>
      <c r="CD109" s="23">
        <v>3.0663089306247605E-2</v>
      </c>
      <c r="CE109" s="23">
        <v>7.9667696240281177E-3</v>
      </c>
      <c r="CF109" s="23">
        <v>1.4189753169839819E-2</v>
      </c>
      <c r="CG109" s="23">
        <v>2.234333710834277E-2</v>
      </c>
      <c r="CH109" s="23">
        <v>1.6447368421052631E-3</v>
      </c>
      <c r="CI109" s="23">
        <v>4.1733827052929648E-2</v>
      </c>
      <c r="CJ109" s="23">
        <v>1.2601659410170048E-2</v>
      </c>
      <c r="CK109" s="23">
        <v>5.1319315136927196E-3</v>
      </c>
      <c r="CL109" s="23">
        <v>1.7773425291188298E-2</v>
      </c>
      <c r="CM109" s="23">
        <v>7.0895044862953173E-3</v>
      </c>
      <c r="CN109" s="23">
        <v>1.6930437983069563E-2</v>
      </c>
      <c r="CO109" s="23">
        <v>2.4032283517821315E-2</v>
      </c>
      <c r="CP109" s="23">
        <v>1.6811459349193425E-2</v>
      </c>
      <c r="CQ109" s="23">
        <v>3.7386427857236011E-2</v>
      </c>
      <c r="CR109" s="23">
        <v>6.5897543645184707E-3</v>
      </c>
      <c r="CS109" s="23">
        <v>2.2557781201848998E-2</v>
      </c>
      <c r="CT109" s="23">
        <v>1.1718118635849362E-2</v>
      </c>
      <c r="CU109" s="23">
        <v>1.8491552582014448E-2</v>
      </c>
      <c r="CV109" s="23">
        <v>2.257943457593195E-2</v>
      </c>
      <c r="CW109" s="23">
        <v>1.5631934186907594E-2</v>
      </c>
      <c r="CX109" s="23">
        <v>4.5491410454914102E-2</v>
      </c>
      <c r="CY109" s="23">
        <v>2.3777235331344362E-2</v>
      </c>
      <c r="CZ109" s="23">
        <v>2.4486856319769535E-2</v>
      </c>
      <c r="DA109" s="23">
        <v>0</v>
      </c>
      <c r="DB109" s="23">
        <v>4.1667816440851017E-3</v>
      </c>
      <c r="DC109" s="16">
        <v>1.3071195649138471E-2</v>
      </c>
    </row>
    <row r="110" spans="1:107" customFormat="1" ht="12.75" customHeight="1">
      <c r="A110" s="253">
        <v>911</v>
      </c>
      <c r="B110" s="291" t="s">
        <v>209</v>
      </c>
      <c r="C110" s="1">
        <v>8.267923805877285E-2</v>
      </c>
      <c r="D110" s="1">
        <v>6.3134808253305794E-2</v>
      </c>
      <c r="E110" s="1">
        <v>0.42292678282395507</v>
      </c>
      <c r="F110" s="1">
        <v>0.17749737118822292</v>
      </c>
      <c r="G110" s="1">
        <v>0.11744950227118972</v>
      </c>
      <c r="H110" s="1">
        <v>0</v>
      </c>
      <c r="I110" s="1">
        <v>0.19927427677352774</v>
      </c>
      <c r="J110" s="1">
        <v>0.20955714044767848</v>
      </c>
      <c r="K110" s="1">
        <v>8.2308609421368209E-2</v>
      </c>
      <c r="L110" s="1">
        <v>6.7495868487431498E-2</v>
      </c>
      <c r="M110" s="1">
        <v>0</v>
      </c>
      <c r="N110" s="1">
        <v>0.18646153846153846</v>
      </c>
      <c r="O110" s="1">
        <v>0.17059294871794872</v>
      </c>
      <c r="P110" s="1">
        <v>0.30298279806796036</v>
      </c>
      <c r="Q110" s="1">
        <v>0.34849328138665819</v>
      </c>
      <c r="R110" s="1">
        <v>9.0089395807644884E-2</v>
      </c>
      <c r="S110" s="1">
        <v>0.34014251781472682</v>
      </c>
      <c r="T110" s="1">
        <v>0.32018269155051576</v>
      </c>
      <c r="U110" s="1">
        <v>5.5239038890265046E-2</v>
      </c>
      <c r="V110" s="1">
        <v>2.3908154811220262E-2</v>
      </c>
      <c r="W110" s="1">
        <v>1.2554628240916821E-2</v>
      </c>
      <c r="X110" s="1">
        <v>6.0730301089045487E-3</v>
      </c>
      <c r="Y110" s="1">
        <v>1.5961922161590422E-2</v>
      </c>
      <c r="Z110" s="1">
        <v>0.13229571984435798</v>
      </c>
      <c r="AA110" s="1">
        <v>5.3003627827571488E-2</v>
      </c>
      <c r="AB110" s="1">
        <v>9.8823115155947397E-2</v>
      </c>
      <c r="AC110" s="1">
        <v>5.0447043295619677E-3</v>
      </c>
      <c r="AD110" s="1">
        <v>6.6269132345130608E-3</v>
      </c>
      <c r="AE110" s="1">
        <v>0.24743103553734172</v>
      </c>
      <c r="AF110" s="1">
        <v>0.25634349030470915</v>
      </c>
      <c r="AG110" s="1">
        <v>0.19261477045908185</v>
      </c>
      <c r="AH110" s="1">
        <v>1.4</v>
      </c>
      <c r="AI110" s="1">
        <v>0.20867585463772398</v>
      </c>
      <c r="AJ110" s="1">
        <v>0.39516586333994896</v>
      </c>
      <c r="AK110" s="1">
        <v>7.0157117767123939E-2</v>
      </c>
      <c r="AL110" s="1">
        <v>1.491114025899588E-2</v>
      </c>
      <c r="AM110" s="1">
        <v>0.11408158561880617</v>
      </c>
      <c r="AN110" s="1">
        <v>0.35065243179122185</v>
      </c>
      <c r="AO110" s="1">
        <v>1.8951253395260114E-3</v>
      </c>
      <c r="AP110" s="1">
        <v>0.26998888477213784</v>
      </c>
      <c r="AQ110" s="1">
        <v>0.22393756892017982</v>
      </c>
      <c r="AR110" s="1">
        <v>0.31061256619436095</v>
      </c>
      <c r="AS110" s="1">
        <v>0.13959787768779672</v>
      </c>
      <c r="AT110" s="1">
        <v>0.30059777967549101</v>
      </c>
      <c r="AU110" s="1">
        <v>8.7870368908743626E-2</v>
      </c>
      <c r="AV110" s="1">
        <v>0.22733012612409956</v>
      </c>
      <c r="AW110" s="1">
        <v>0.36876491307805931</v>
      </c>
      <c r="AX110" s="1">
        <v>0.25023036166781848</v>
      </c>
      <c r="AY110" s="1">
        <v>0.28843710292249047</v>
      </c>
      <c r="AZ110" s="1">
        <v>0.30499325236167341</v>
      </c>
      <c r="BA110" s="1">
        <v>8.5801449091140208E-2</v>
      </c>
      <c r="BB110" s="1">
        <v>0.2249427542478199</v>
      </c>
      <c r="BC110" s="1">
        <v>5.3588827541409548E-2</v>
      </c>
      <c r="BD110" s="1">
        <v>8.331310602092569E-2</v>
      </c>
      <c r="BE110" s="1">
        <v>4.3540000274397354E-2</v>
      </c>
      <c r="BF110" s="1">
        <v>0.18518518518518517</v>
      </c>
      <c r="BG110" s="1">
        <v>0.47197309417040356</v>
      </c>
      <c r="BH110" s="1">
        <v>6.5953888032534186E-2</v>
      </c>
      <c r="BI110" s="1">
        <v>0.33757708734006914</v>
      </c>
      <c r="BJ110" s="1">
        <v>0.34357666999689945</v>
      </c>
      <c r="BK110" s="1">
        <v>0.46244808038940799</v>
      </c>
      <c r="BL110" s="1">
        <v>0.31414241950286315</v>
      </c>
      <c r="BM110" s="1">
        <v>6.3698088430603012E-2</v>
      </c>
      <c r="BN110" s="1">
        <v>0.18624181060154854</v>
      </c>
      <c r="BO110" s="1">
        <v>0.14753121529752716</v>
      </c>
      <c r="BP110" s="1">
        <v>0.40787575511676133</v>
      </c>
      <c r="BQ110" s="1">
        <v>0.46028601069292735</v>
      </c>
      <c r="BR110" s="1">
        <v>0.33348342671690545</v>
      </c>
      <c r="BS110" s="1">
        <v>0.14332813024260019</v>
      </c>
      <c r="BT110" s="1">
        <v>9.5306763465188168E-2</v>
      </c>
      <c r="BU110" s="1">
        <v>0</v>
      </c>
      <c r="BV110" s="1">
        <v>0.58339118361679976</v>
      </c>
      <c r="BW110" s="1">
        <v>0.56831142691592207</v>
      </c>
      <c r="BX110" s="1">
        <v>0</v>
      </c>
      <c r="BY110" s="1">
        <v>8.0250423751982061E-2</v>
      </c>
      <c r="BZ110" s="1">
        <v>7.505720823798627E-2</v>
      </c>
      <c r="CA110" s="1">
        <v>0.34472168905950096</v>
      </c>
      <c r="CB110" s="1">
        <v>2.1265192841420231E-2</v>
      </c>
      <c r="CC110" s="1">
        <v>0.32497826716893652</v>
      </c>
      <c r="CD110" s="1">
        <v>1.6818704484476812</v>
      </c>
      <c r="CE110" s="1">
        <v>3.7014946568679659E-2</v>
      </c>
      <c r="CF110" s="1">
        <v>0.16598433960014308</v>
      </c>
      <c r="CG110" s="1">
        <v>0.46276896942242357</v>
      </c>
      <c r="CH110" s="1">
        <v>1.3273026315789473</v>
      </c>
      <c r="CI110" s="1">
        <v>0.28124591592245696</v>
      </c>
      <c r="CJ110" s="1">
        <v>0.41886689120731674</v>
      </c>
      <c r="CK110" s="1">
        <v>0.64177218848184836</v>
      </c>
      <c r="CL110" s="1">
        <v>0.36563665534557122</v>
      </c>
      <c r="CM110" s="1">
        <v>0.47923222088377071</v>
      </c>
      <c r="CN110" s="1">
        <v>0.5695006747638327</v>
      </c>
      <c r="CO110" s="1">
        <v>0.62268262807072916</v>
      </c>
      <c r="CP110" s="1">
        <v>0.70272615841601871</v>
      </c>
      <c r="CQ110" s="1">
        <v>0.45696213537364694</v>
      </c>
      <c r="CR110" s="1">
        <v>0.18627039003705542</v>
      </c>
      <c r="CS110" s="1">
        <v>0.32714946070878276</v>
      </c>
      <c r="CT110" s="1">
        <v>0.73963552610311945</v>
      </c>
      <c r="CU110" s="1">
        <v>0.48023500969836674</v>
      </c>
      <c r="CV110" s="1">
        <v>0.20150112584438329</v>
      </c>
      <c r="CW110" s="1">
        <v>0.30412060434647253</v>
      </c>
      <c r="CX110" s="1">
        <v>0.2284646956179803</v>
      </c>
      <c r="CY110" s="1">
        <v>0.21625531145466051</v>
      </c>
      <c r="CZ110" s="1">
        <v>0.33126275357099988</v>
      </c>
      <c r="DA110" s="1">
        <v>0</v>
      </c>
      <c r="DB110" s="1">
        <v>8.9130494770827007E-3</v>
      </c>
      <c r="DC110" s="3">
        <v>0.20060170723850154</v>
      </c>
    </row>
    <row r="111" spans="1:107" customFormat="1" ht="12.75" customHeight="1">
      <c r="A111" s="253">
        <v>921</v>
      </c>
      <c r="B111" s="291" t="s">
        <v>210</v>
      </c>
      <c r="C111" s="1">
        <v>0.31051976644012635</v>
      </c>
      <c r="D111" s="1">
        <v>5.4936865191746696E-2</v>
      </c>
      <c r="E111" s="1">
        <v>7.8834618680377042E-2</v>
      </c>
      <c r="F111" s="1">
        <v>0.28093235191026988</v>
      </c>
      <c r="G111" s="1">
        <v>0.17659708127959794</v>
      </c>
      <c r="H111" s="1">
        <v>0</v>
      </c>
      <c r="I111" s="1">
        <v>9.4876660341555979E-2</v>
      </c>
      <c r="J111" s="1">
        <v>1.3486976845047346E-2</v>
      </c>
      <c r="K111" s="1">
        <v>7.7626643691964953E-2</v>
      </c>
      <c r="L111" s="1">
        <v>7.2714621205531876E-2</v>
      </c>
      <c r="M111" s="1">
        <v>0</v>
      </c>
      <c r="N111" s="1">
        <v>-2.2153846153846152E-2</v>
      </c>
      <c r="O111" s="1">
        <v>0.11874999999999999</v>
      </c>
      <c r="P111" s="1">
        <v>-2.1650707567155324E-2</v>
      </c>
      <c r="Q111" s="1">
        <v>-4.2060904826270173E-2</v>
      </c>
      <c r="R111" s="1">
        <v>3.8108816276202218E-2</v>
      </c>
      <c r="S111" s="1">
        <v>-1.3301662707838479E-2</v>
      </c>
      <c r="T111" s="1">
        <v>4.653909756673754E-2</v>
      </c>
      <c r="U111" s="1">
        <v>0.10007431260837256</v>
      </c>
      <c r="V111" s="1">
        <v>0.18380873476151025</v>
      </c>
      <c r="W111" s="1">
        <v>1.3239948044865125E-2</v>
      </c>
      <c r="X111" s="1">
        <v>4.4031603672859278E-2</v>
      </c>
      <c r="Y111" s="1">
        <v>9.5531142575542682E-2</v>
      </c>
      <c r="Z111" s="1">
        <v>5.8365758754863814E-2</v>
      </c>
      <c r="AA111" s="1">
        <v>0.17234848484848486</v>
      </c>
      <c r="AB111" s="1">
        <v>0.14535678977234254</v>
      </c>
      <c r="AC111" s="1">
        <v>4.6182840390631447E-2</v>
      </c>
      <c r="AD111" s="1">
        <v>-2.9935782917290331E-3</v>
      </c>
      <c r="AE111" s="1">
        <v>-2.9344302403816747E-2</v>
      </c>
      <c r="AF111" s="1">
        <v>7.0415512465373961E-2</v>
      </c>
      <c r="AG111" s="1">
        <v>0.12574850299401197</v>
      </c>
      <c r="AH111" s="1">
        <v>-1.0307692307692307</v>
      </c>
      <c r="AI111" s="1">
        <v>4.5308399520325345E-2</v>
      </c>
      <c r="AJ111" s="1">
        <v>-8.3144315282109443E-2</v>
      </c>
      <c r="AK111" s="1">
        <v>0.31732092846632176</v>
      </c>
      <c r="AL111" s="1">
        <v>0.14366915402234795</v>
      </c>
      <c r="AM111" s="1">
        <v>0.18644849043558423</v>
      </c>
      <c r="AN111" s="1">
        <v>-0.12645314353499407</v>
      </c>
      <c r="AO111" s="1">
        <v>0.20615812063281427</v>
      </c>
      <c r="AP111" s="1">
        <v>-7.9659133012226754E-2</v>
      </c>
      <c r="AQ111" s="1">
        <v>4.8434981762660104E-2</v>
      </c>
      <c r="AR111" s="1">
        <v>4.6908544439673683E-2</v>
      </c>
      <c r="AS111" s="1">
        <v>0.17204691426975705</v>
      </c>
      <c r="AT111" s="1">
        <v>4.9847505184823719E-2</v>
      </c>
      <c r="AU111" s="1">
        <v>0.12822617563023883</v>
      </c>
      <c r="AV111" s="1">
        <v>-8.5735757997147249E-2</v>
      </c>
      <c r="AW111" s="1">
        <v>-0.17532098625156231</v>
      </c>
      <c r="AX111" s="1">
        <v>-9.1741534208707676E-2</v>
      </c>
      <c r="AY111" s="1">
        <v>-0.16327827191867852</v>
      </c>
      <c r="AZ111" s="1">
        <v>-8.1309041835357629E-2</v>
      </c>
      <c r="BA111" s="1">
        <v>0.14109571628320833</v>
      </c>
      <c r="BB111" s="1">
        <v>-6.7240622537639419E-2</v>
      </c>
      <c r="BC111" s="1">
        <v>3.4480892064523115E-2</v>
      </c>
      <c r="BD111" s="1">
        <v>3.4390689474558298E-2</v>
      </c>
      <c r="BE111" s="1">
        <v>0.14270034436868029</v>
      </c>
      <c r="BF111" s="1">
        <v>1.8518518518518517E-2</v>
      </c>
      <c r="BG111" s="1">
        <v>-0.18065342729019859</v>
      </c>
      <c r="BH111" s="1">
        <v>0.1661801843166836</v>
      </c>
      <c r="BI111" s="1">
        <v>3.4929707180973532E-2</v>
      </c>
      <c r="BJ111" s="1">
        <v>2.6716505322630653E-2</v>
      </c>
      <c r="BK111" s="1">
        <v>-0.10431814421678669</v>
      </c>
      <c r="BL111" s="1">
        <v>0.14721507697478123</v>
      </c>
      <c r="BM111" s="1">
        <v>9.0612269261188122E-2</v>
      </c>
      <c r="BN111" s="1">
        <v>-4.5979749851101849E-2</v>
      </c>
      <c r="BO111" s="1">
        <v>0.17949134638823433</v>
      </c>
      <c r="BP111" s="1">
        <v>0.13357677396086917</v>
      </c>
      <c r="BQ111" s="1">
        <v>9.2097036496931892E-2</v>
      </c>
      <c r="BR111" s="1">
        <v>0.23751853157695754</v>
      </c>
      <c r="BS111" s="1">
        <v>0.21505784183576712</v>
      </c>
      <c r="BT111" s="1">
        <v>0.34863214075565835</v>
      </c>
      <c r="BU111" s="1">
        <v>0.49312752490048706</v>
      </c>
      <c r="BV111" s="1">
        <v>-0.2881811870878167</v>
      </c>
      <c r="BW111" s="1">
        <v>2.0966118752096613E-2</v>
      </c>
      <c r="BX111" s="1">
        <v>0</v>
      </c>
      <c r="BY111" s="1">
        <v>0.15177975832467602</v>
      </c>
      <c r="BZ111" s="1">
        <v>4.2236024844720499E-2</v>
      </c>
      <c r="CA111" s="1">
        <v>7.8310940499040305E-2</v>
      </c>
      <c r="CB111" s="1">
        <v>0.29308067757680162</v>
      </c>
      <c r="CC111" s="1">
        <v>0.13202694871051868</v>
      </c>
      <c r="CD111" s="1">
        <v>-1.006643669349687</v>
      </c>
      <c r="CE111" s="1">
        <v>0.26915894486455783</v>
      </c>
      <c r="CF111" s="1">
        <v>0.14809809610874836</v>
      </c>
      <c r="CG111" s="1">
        <v>3.3267270668176671E-3</v>
      </c>
      <c r="CH111" s="1">
        <v>-1.1167763157894737</v>
      </c>
      <c r="CI111" s="1">
        <v>7.3970812459159221E-2</v>
      </c>
      <c r="CJ111" s="1">
        <v>0</v>
      </c>
      <c r="CK111" s="1">
        <v>-4.07912175022398E-3</v>
      </c>
      <c r="CL111" s="1">
        <v>2.9545975454753817E-2</v>
      </c>
      <c r="CM111" s="1">
        <v>2.3738667457549305E-2</v>
      </c>
      <c r="CN111" s="1">
        <v>5.1527419948472581E-3</v>
      </c>
      <c r="CO111" s="1">
        <v>1.369945367510577E-2</v>
      </c>
      <c r="CP111" s="1">
        <v>-3.1216169062978107E-2</v>
      </c>
      <c r="CQ111" s="1">
        <v>3.7321218971438509E-2</v>
      </c>
      <c r="CR111" s="1">
        <v>5.9823509187454639E-2</v>
      </c>
      <c r="CS111" s="1">
        <v>-0.16530046224961478</v>
      </c>
      <c r="CT111" s="1">
        <v>-0.42946904800387908</v>
      </c>
      <c r="CU111" s="1">
        <v>7.761504511848874E-2</v>
      </c>
      <c r="CV111" s="1">
        <v>0.11787590693019764</v>
      </c>
      <c r="CW111" s="1">
        <v>1.4797347870148967E-2</v>
      </c>
      <c r="CX111" s="1">
        <v>0.24026149573594829</v>
      </c>
      <c r="CY111" s="1">
        <v>0.27630111804237112</v>
      </c>
      <c r="CZ111" s="1">
        <v>9.9837954627295639E-2</v>
      </c>
      <c r="DA111" s="1">
        <v>0</v>
      </c>
      <c r="DB111" s="1">
        <v>0.35326581859322831</v>
      </c>
      <c r="DC111" s="3">
        <v>9.4524418690619838E-2</v>
      </c>
    </row>
    <row r="112" spans="1:107" customFormat="1" ht="12.75" customHeight="1">
      <c r="A112" s="253">
        <v>931</v>
      </c>
      <c r="B112" s="291" t="s">
        <v>211</v>
      </c>
      <c r="C112" s="1">
        <v>0.19387144634823394</v>
      </c>
      <c r="D112" s="1">
        <v>0.10542341843578988</v>
      </c>
      <c r="E112" s="1">
        <v>9.5782157478815577E-2</v>
      </c>
      <c r="F112" s="1">
        <v>0.12562215212057484</v>
      </c>
      <c r="G112" s="1">
        <v>0.12708997777133468</v>
      </c>
      <c r="H112" s="1">
        <v>0</v>
      </c>
      <c r="I112" s="1">
        <v>0.11202103931555644</v>
      </c>
      <c r="J112" s="1">
        <v>4.3900440931980818E-2</v>
      </c>
      <c r="K112" s="1">
        <v>9.2212098269065082E-2</v>
      </c>
      <c r="L112" s="1">
        <v>2.41802209271984E-2</v>
      </c>
      <c r="M112" s="1">
        <v>0</v>
      </c>
      <c r="N112" s="1">
        <v>0.14599999999999999</v>
      </c>
      <c r="O112" s="1">
        <v>8.4855769230769235E-2</v>
      </c>
      <c r="P112" s="1">
        <v>7.0841454114058136E-2</v>
      </c>
      <c r="Q112" s="1">
        <v>4.5400333942911666E-2</v>
      </c>
      <c r="R112" s="1">
        <v>4.6894266337854498E-2</v>
      </c>
      <c r="S112" s="1">
        <v>6.4608076009501192E-2</v>
      </c>
      <c r="T112" s="1">
        <v>0.11441845814631073</v>
      </c>
      <c r="U112" s="1">
        <v>9.7101808273470397E-2</v>
      </c>
      <c r="V112" s="1">
        <v>0.15682329269736064</v>
      </c>
      <c r="W112" s="1">
        <v>5.5083924765520161E-2</v>
      </c>
      <c r="X112" s="1">
        <v>0.11287209054025198</v>
      </c>
      <c r="Y112" s="1">
        <v>0.1304839058631217</v>
      </c>
      <c r="Z112" s="1">
        <v>0.11284046692607004</v>
      </c>
      <c r="AA112" s="1">
        <v>0.26251067008109263</v>
      </c>
      <c r="AB112" s="1">
        <v>8.687820799306599E-2</v>
      </c>
      <c r="AC112" s="1">
        <v>2.2924320974336519E-2</v>
      </c>
      <c r="AD112" s="1">
        <v>6.5629375694075606E-2</v>
      </c>
      <c r="AE112" s="1">
        <v>8.3934797235304906E-2</v>
      </c>
      <c r="AF112" s="1">
        <v>0.13551246537396122</v>
      </c>
      <c r="AG112" s="1">
        <v>4.291417165668663E-2</v>
      </c>
      <c r="AH112" s="1">
        <v>0.1076923076923077</v>
      </c>
      <c r="AI112" s="1">
        <v>0.11640800152939745</v>
      </c>
      <c r="AJ112" s="1">
        <v>0.12801247519138079</v>
      </c>
      <c r="AK112" s="1">
        <v>9.0093511178620592E-2</v>
      </c>
      <c r="AL112" s="1">
        <v>6.960938385430164E-2</v>
      </c>
      <c r="AM112" s="1">
        <v>4.9550587693016825E-2</v>
      </c>
      <c r="AN112" s="1">
        <v>2.0640569395017794E-2</v>
      </c>
      <c r="AO112" s="1">
        <v>3.1416782433805385E-2</v>
      </c>
      <c r="AP112" s="1">
        <v>4.5461281956280103E-2</v>
      </c>
      <c r="AQ112" s="1">
        <v>6.5993722962083293E-2</v>
      </c>
      <c r="AR112" s="1">
        <v>9.4711607270645481E-2</v>
      </c>
      <c r="AS112" s="1">
        <v>9.2125104719352133E-2</v>
      </c>
      <c r="AT112" s="1">
        <v>0.11067463706233988</v>
      </c>
      <c r="AU112" s="1">
        <v>0.10944134871900109</v>
      </c>
      <c r="AV112" s="1">
        <v>0.25064289037377108</v>
      </c>
      <c r="AW112" s="1">
        <v>0.14379047835473241</v>
      </c>
      <c r="AX112" s="1">
        <v>0.18555632342778161</v>
      </c>
      <c r="AY112" s="1">
        <v>0.19123252858958067</v>
      </c>
      <c r="AZ112" s="1">
        <v>0.18286099865047234</v>
      </c>
      <c r="BA112" s="1">
        <v>0.12965552307105632</v>
      </c>
      <c r="BB112" s="1">
        <v>0.2027795258518115</v>
      </c>
      <c r="BC112" s="1">
        <v>0.19389412146800911</v>
      </c>
      <c r="BD112" s="1">
        <v>9.2379200361110761E-2</v>
      </c>
      <c r="BE112" s="1">
        <v>7.7681891146569343E-2</v>
      </c>
      <c r="BF112" s="1">
        <v>0.10493827160493827</v>
      </c>
      <c r="BG112" s="1">
        <v>0.10986547085201794</v>
      </c>
      <c r="BH112" s="1">
        <v>2.079302089141058E-2</v>
      </c>
      <c r="BI112" s="1">
        <v>2.7692752209912325E-2</v>
      </c>
      <c r="BJ112" s="1">
        <v>2.5148999207634273E-2</v>
      </c>
      <c r="BK112" s="1">
        <v>7.3527747058977189E-2</v>
      </c>
      <c r="BL112" s="1">
        <v>4.206145056422321E-2</v>
      </c>
      <c r="BM112" s="1">
        <v>0.17448256308477458</v>
      </c>
      <c r="BN112" s="1">
        <v>0.16140559857057774</v>
      </c>
      <c r="BO112" s="1">
        <v>0.18106226808591316</v>
      </c>
      <c r="BP112" s="1">
        <v>5.2429898115589214E-2</v>
      </c>
      <c r="BQ112" s="1">
        <v>8.9237622339108161E-2</v>
      </c>
      <c r="BR112" s="1">
        <v>7.5630073616556714E-2</v>
      </c>
      <c r="BS112" s="1">
        <v>0.29071175363608515</v>
      </c>
      <c r="BT112" s="1">
        <v>0.27534538342325321</v>
      </c>
      <c r="BU112" s="1">
        <v>0.36640347390713707</v>
      </c>
      <c r="BV112" s="1">
        <v>0.33608122179798683</v>
      </c>
      <c r="BW112" s="1">
        <v>7.9877100423896799E-2</v>
      </c>
      <c r="BX112" s="1">
        <v>0</v>
      </c>
      <c r="BY112" s="1">
        <v>0.12619607414292744</v>
      </c>
      <c r="BZ112" s="1">
        <v>0.13919581562602157</v>
      </c>
      <c r="CA112" s="1">
        <v>0.16890595009596929</v>
      </c>
      <c r="CB112" s="1">
        <v>0.21973394583213704</v>
      </c>
      <c r="CC112" s="1">
        <v>8.5482468849608806E-2</v>
      </c>
      <c r="CD112" s="1">
        <v>6.0942889996167114E-2</v>
      </c>
      <c r="CE112" s="1">
        <v>0.193410728867114</v>
      </c>
      <c r="CF112" s="1">
        <v>7.0273063317301959E-2</v>
      </c>
      <c r="CG112" s="1">
        <v>8.765100037750094E-2</v>
      </c>
      <c r="CH112" s="1">
        <v>3.125E-2</v>
      </c>
      <c r="CI112" s="1">
        <v>4.6395120888695275E-2</v>
      </c>
      <c r="CJ112" s="1">
        <v>0</v>
      </c>
      <c r="CK112" s="1">
        <v>4.7182392066355917E-2</v>
      </c>
      <c r="CL112" s="1">
        <v>3.9901652324297293E-2</v>
      </c>
      <c r="CM112" s="1">
        <v>7.2235753447754014E-2</v>
      </c>
      <c r="CN112" s="1">
        <v>3.6007851797325484E-2</v>
      </c>
      <c r="CO112" s="1">
        <v>2.8879320062222422E-2</v>
      </c>
      <c r="CP112" s="1">
        <v>7.5834981077042826E-2</v>
      </c>
      <c r="CQ112" s="1">
        <v>6.1426770421249402E-2</v>
      </c>
      <c r="CR112" s="1">
        <v>0.4164915765748558</v>
      </c>
      <c r="CS112" s="1">
        <v>8.1848998459167946E-2</v>
      </c>
      <c r="CT112" s="1">
        <v>3.4689671892678194E-2</v>
      </c>
      <c r="CU112" s="1">
        <v>8.5221937986675281E-2</v>
      </c>
      <c r="CV112" s="1">
        <v>0.13430072554415812</v>
      </c>
      <c r="CW112" s="1">
        <v>4.7869486596941173E-2</v>
      </c>
      <c r="CX112" s="1">
        <v>0.13556489468898228</v>
      </c>
      <c r="CY112" s="1">
        <v>0.14186481029442788</v>
      </c>
      <c r="CZ112" s="1">
        <v>0.17743968311127115</v>
      </c>
      <c r="DA112" s="1">
        <v>0</v>
      </c>
      <c r="DB112" s="1">
        <v>4.9035569414167056E-2</v>
      </c>
      <c r="DC112" s="3">
        <v>9.79186185327382E-2</v>
      </c>
    </row>
    <row r="113" spans="1:107" customFormat="1" ht="12.75" customHeight="1">
      <c r="A113" s="253">
        <v>932</v>
      </c>
      <c r="B113" s="291" t="s">
        <v>318</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c r="W113" s="1">
        <v>0</v>
      </c>
      <c r="X113" s="1">
        <v>0</v>
      </c>
      <c r="Y113" s="1">
        <v>0</v>
      </c>
      <c r="Z113" s="1">
        <v>0</v>
      </c>
      <c r="AA113" s="1">
        <v>0</v>
      </c>
      <c r="AB113" s="1">
        <v>0</v>
      </c>
      <c r="AC113" s="1">
        <v>0</v>
      </c>
      <c r="AD113" s="1">
        <v>0</v>
      </c>
      <c r="AE113" s="1">
        <v>0</v>
      </c>
      <c r="AF113" s="1">
        <v>0</v>
      </c>
      <c r="AG113" s="1">
        <v>0</v>
      </c>
      <c r="AH113" s="1">
        <v>0</v>
      </c>
      <c r="AI113" s="1">
        <v>0</v>
      </c>
      <c r="AJ113" s="1">
        <v>0</v>
      </c>
      <c r="AK113" s="1">
        <v>0</v>
      </c>
      <c r="AL113" s="1">
        <v>0</v>
      </c>
      <c r="AM113" s="1">
        <v>0</v>
      </c>
      <c r="AN113" s="1">
        <v>0</v>
      </c>
      <c r="AO113" s="1">
        <v>0</v>
      </c>
      <c r="AP113" s="1">
        <v>0</v>
      </c>
      <c r="AQ113" s="1">
        <v>0</v>
      </c>
      <c r="AR113" s="1">
        <v>0</v>
      </c>
      <c r="AS113" s="1">
        <v>0</v>
      </c>
      <c r="AT113" s="1">
        <v>0</v>
      </c>
      <c r="AU113" s="1">
        <v>0</v>
      </c>
      <c r="AV113" s="1">
        <v>0</v>
      </c>
      <c r="AW113" s="1">
        <v>0</v>
      </c>
      <c r="AX113" s="1">
        <v>0</v>
      </c>
      <c r="AY113" s="1">
        <v>0</v>
      </c>
      <c r="AZ113" s="1">
        <v>0</v>
      </c>
      <c r="BA113" s="1">
        <v>0</v>
      </c>
      <c r="BB113" s="1">
        <v>0</v>
      </c>
      <c r="BC113" s="1">
        <v>0</v>
      </c>
      <c r="BD113" s="1">
        <v>0</v>
      </c>
      <c r="BE113" s="1">
        <v>0</v>
      </c>
      <c r="BF113" s="1">
        <v>0</v>
      </c>
      <c r="BG113" s="1">
        <v>0</v>
      </c>
      <c r="BH113" s="1">
        <v>0</v>
      </c>
      <c r="BI113" s="1">
        <v>0</v>
      </c>
      <c r="BJ113" s="1">
        <v>0</v>
      </c>
      <c r="BK113" s="1">
        <v>0</v>
      </c>
      <c r="BL113" s="1">
        <v>0</v>
      </c>
      <c r="BM113" s="1">
        <v>0</v>
      </c>
      <c r="BN113" s="1">
        <v>0</v>
      </c>
      <c r="BO113" s="1">
        <v>2.0449066926681293E-2</v>
      </c>
      <c r="BP113" s="1">
        <v>2.4118654765124876E-2</v>
      </c>
      <c r="BQ113" s="1">
        <v>0</v>
      </c>
      <c r="BR113" s="1">
        <v>0</v>
      </c>
      <c r="BS113" s="1">
        <v>0</v>
      </c>
      <c r="BT113" s="1">
        <v>0</v>
      </c>
      <c r="BU113" s="1">
        <v>0</v>
      </c>
      <c r="BV113" s="1">
        <v>0</v>
      </c>
      <c r="BW113" s="1">
        <v>0</v>
      </c>
      <c r="BX113" s="1">
        <v>0</v>
      </c>
      <c r="BY113" s="1">
        <v>0</v>
      </c>
      <c r="BZ113" s="1">
        <v>0</v>
      </c>
      <c r="CA113" s="1">
        <v>0</v>
      </c>
      <c r="CB113" s="1">
        <v>0</v>
      </c>
      <c r="CC113" s="1">
        <v>6.7009562445667923E-3</v>
      </c>
      <c r="CD113" s="1">
        <v>0</v>
      </c>
      <c r="CE113" s="1">
        <v>0</v>
      </c>
      <c r="CF113" s="1">
        <v>0</v>
      </c>
      <c r="CG113" s="1">
        <v>0</v>
      </c>
      <c r="CH113" s="1">
        <v>0</v>
      </c>
      <c r="CI113" s="1">
        <v>0</v>
      </c>
      <c r="CJ113" s="1">
        <v>0.28444371423094827</v>
      </c>
      <c r="CK113" s="1">
        <v>0.13141955914107237</v>
      </c>
      <c r="CL113" s="1">
        <v>0.16314879253224429</v>
      </c>
      <c r="CM113" s="1">
        <v>0</v>
      </c>
      <c r="CN113" s="1">
        <v>1.2881854987118145E-3</v>
      </c>
      <c r="CO113" s="1">
        <v>1.7208858428958977E-3</v>
      </c>
      <c r="CP113" s="1">
        <v>0</v>
      </c>
      <c r="CQ113" s="1">
        <v>0</v>
      </c>
      <c r="CR113" s="1">
        <v>0</v>
      </c>
      <c r="CS113" s="1">
        <v>0</v>
      </c>
      <c r="CT113" s="1">
        <v>0</v>
      </c>
      <c r="CU113" s="1">
        <v>0</v>
      </c>
      <c r="CV113" s="1">
        <v>0</v>
      </c>
      <c r="CW113" s="1">
        <v>0</v>
      </c>
      <c r="CX113" s="1">
        <v>0</v>
      </c>
      <c r="CY113" s="1">
        <v>0</v>
      </c>
      <c r="CZ113" s="1">
        <v>0</v>
      </c>
      <c r="DA113" s="1">
        <v>0</v>
      </c>
      <c r="DB113" s="1">
        <v>0</v>
      </c>
      <c r="DC113" s="3">
        <v>1.3801817163054786E-2</v>
      </c>
    </row>
    <row r="114" spans="1:107" customFormat="1" ht="12.75" customHeight="1">
      <c r="A114" s="253">
        <v>941</v>
      </c>
      <c r="B114" s="291" t="s">
        <v>343</v>
      </c>
      <c r="C114" s="1">
        <v>5.4345745190006699E-2</v>
      </c>
      <c r="D114" s="1">
        <v>1.68856333709516E-2</v>
      </c>
      <c r="E114" s="1">
        <v>2.9801009235456536E-2</v>
      </c>
      <c r="F114" s="1">
        <v>2.5972660357518402E-2</v>
      </c>
      <c r="G114" s="1">
        <v>4.8347347057118004E-2</v>
      </c>
      <c r="H114" s="1">
        <v>0</v>
      </c>
      <c r="I114" s="1">
        <v>4.7671360564599356E-2</v>
      </c>
      <c r="J114" s="1">
        <v>1.4968797436329903E-2</v>
      </c>
      <c r="K114" s="1">
        <v>0.36842196868826638</v>
      </c>
      <c r="L114" s="1">
        <v>1.6091154214142821E-2</v>
      </c>
      <c r="M114" s="1">
        <v>0</v>
      </c>
      <c r="N114" s="1">
        <v>4.2615384615384617E-2</v>
      </c>
      <c r="O114" s="1">
        <v>5.1923076923076926E-2</v>
      </c>
      <c r="P114" s="1">
        <v>3.046352004067452E-2</v>
      </c>
      <c r="Q114" s="1">
        <v>2.5443269460125626E-2</v>
      </c>
      <c r="R114" s="1">
        <v>1.8572749691738593E-2</v>
      </c>
      <c r="S114" s="1">
        <v>3.3254156769596199E-2</v>
      </c>
      <c r="T114" s="1">
        <v>3.740452004094811E-2</v>
      </c>
      <c r="U114" s="1">
        <v>2.6752539014119395E-2</v>
      </c>
      <c r="V114" s="1">
        <v>1.0928314987967017E-2</v>
      </c>
      <c r="W114" s="1">
        <v>1.4180020236668556E-2</v>
      </c>
      <c r="X114" s="1">
        <v>1.8001281229980782E-2</v>
      </c>
      <c r="Y114" s="1">
        <v>1.5925863602490445E-2</v>
      </c>
      <c r="Z114" s="1">
        <v>2.7237354085603113E-2</v>
      </c>
      <c r="AA114" s="1">
        <v>2.707533077251387E-2</v>
      </c>
      <c r="AB114" s="1">
        <v>2.5406627933747747E-2</v>
      </c>
      <c r="AC114" s="1">
        <v>0.24125320185374377</v>
      </c>
      <c r="AD114" s="1">
        <v>5.5284631355318426E-3</v>
      </c>
      <c r="AE114" s="1">
        <v>3.8656798580952965E-2</v>
      </c>
      <c r="AF114" s="1">
        <v>3.6177285318559557E-2</v>
      </c>
      <c r="AG114" s="1">
        <v>2.6946107784431138E-2</v>
      </c>
      <c r="AH114" s="1">
        <v>3.0769230769230771E-2</v>
      </c>
      <c r="AI114" s="1">
        <v>3.5506352213281425E-2</v>
      </c>
      <c r="AJ114" s="1">
        <v>2.2753047916075984E-2</v>
      </c>
      <c r="AK114" s="1">
        <v>2.4873024161010112E-2</v>
      </c>
      <c r="AL114" s="1">
        <v>1.5157301124038366E-2</v>
      </c>
      <c r="AM114" s="1">
        <v>3.9640470154413458E-2</v>
      </c>
      <c r="AN114" s="1">
        <v>1.7319098457888493E-2</v>
      </c>
      <c r="AO114" s="1">
        <v>5.2395861411184139E-3</v>
      </c>
      <c r="AP114" s="1">
        <v>9.0033345683586518E-3</v>
      </c>
      <c r="AQ114" s="1">
        <v>2.7737721604885912E-2</v>
      </c>
      <c r="AR114" s="1">
        <v>2.3865750679833979E-2</v>
      </c>
      <c r="AS114" s="1">
        <v>9.3409662105557109E-3</v>
      </c>
      <c r="AT114" s="1">
        <v>7.6857386848847142E-3</v>
      </c>
      <c r="AU114" s="1">
        <v>1.3970228417181013E-2</v>
      </c>
      <c r="AV114" s="1">
        <v>1.1134912398198374E-2</v>
      </c>
      <c r="AW114" s="1">
        <v>1.0794227928644472E-2</v>
      </c>
      <c r="AX114" s="1">
        <v>4.4920525224602624E-3</v>
      </c>
      <c r="AY114" s="1">
        <v>4.4472681067344345E-3</v>
      </c>
      <c r="AZ114" s="1">
        <v>4.7233468286099868E-3</v>
      </c>
      <c r="BA114" s="1">
        <v>1.1821532985890429E-2</v>
      </c>
      <c r="BB114" s="1">
        <v>3.1846089573076254E-2</v>
      </c>
      <c r="BC114" s="1">
        <v>5.6295333982894881E-3</v>
      </c>
      <c r="BD114" s="1">
        <v>-7.3520957624845099E-3</v>
      </c>
      <c r="BE114" s="1">
        <v>2.6252966921398876E-2</v>
      </c>
      <c r="BF114" s="1">
        <v>1.2345679012345678E-2</v>
      </c>
      <c r="BG114" s="1">
        <v>9.4490711082639341E-3</v>
      </c>
      <c r="BH114" s="1">
        <v>6.5527532714571513E-2</v>
      </c>
      <c r="BI114" s="1">
        <v>3.7995142256051863E-2</v>
      </c>
      <c r="BJ114" s="1">
        <v>3.4932993419919386E-2</v>
      </c>
      <c r="BK114" s="1">
        <v>4.1596642314156093E-2</v>
      </c>
      <c r="BL114" s="1">
        <v>3.0996729702829517E-2</v>
      </c>
      <c r="BM114" s="1">
        <v>2.9567397370659425E-2</v>
      </c>
      <c r="BN114" s="1">
        <v>2.1024419297200714E-2</v>
      </c>
      <c r="BO114" s="1">
        <v>4.3227431543024296E-2</v>
      </c>
      <c r="BP114" s="1">
        <v>1.9092056622486701E-2</v>
      </c>
      <c r="BQ114" s="1">
        <v>4.1493545967983568E-2</v>
      </c>
      <c r="BR114" s="1">
        <v>2.0317829819590585E-2</v>
      </c>
      <c r="BS114" s="1">
        <v>8.1182803541991866E-2</v>
      </c>
      <c r="BT114" s="1">
        <v>3.8495644895286875E-2</v>
      </c>
      <c r="BU114" s="1">
        <v>4.291070231534487E-2</v>
      </c>
      <c r="BV114" s="1">
        <v>4.8247136410968415E-2</v>
      </c>
      <c r="BW114" s="1">
        <v>7.9107072062456166E-2</v>
      </c>
      <c r="BX114" s="1">
        <v>0</v>
      </c>
      <c r="BY114" s="1">
        <v>1.9640220897807426E-2</v>
      </c>
      <c r="BZ114" s="1">
        <v>-8.7414187643020599E-2</v>
      </c>
      <c r="CA114" s="1">
        <v>0.1017274472168906</v>
      </c>
      <c r="CB114" s="1">
        <v>0.12093023255813953</v>
      </c>
      <c r="CC114" s="1">
        <v>7.9288611996522748E-2</v>
      </c>
      <c r="CD114" s="1">
        <v>2.2102976874920147E-2</v>
      </c>
      <c r="CE114" s="1">
        <v>3.6162885646323716E-2</v>
      </c>
      <c r="CF114" s="1">
        <v>3.7362375293135658E-2</v>
      </c>
      <c r="CG114" s="1">
        <v>3.1875235938089844E-2</v>
      </c>
      <c r="CH114" s="1">
        <v>3.125E-2</v>
      </c>
      <c r="CI114" s="1">
        <v>2.1302548464386842E-2</v>
      </c>
      <c r="CJ114" s="1">
        <v>2.1084914701935977E-3</v>
      </c>
      <c r="CK114" s="1">
        <v>6.23841393176967E-3</v>
      </c>
      <c r="CL114" s="1">
        <v>2.6316337799262391E-2</v>
      </c>
      <c r="CM114" s="1">
        <v>1.558675298663151E-2</v>
      </c>
      <c r="CN114" s="1">
        <v>2.318733897681266E-2</v>
      </c>
      <c r="CO114" s="1">
        <v>6.4702301778749687E-3</v>
      </c>
      <c r="CP114" s="1">
        <v>1.6006227129168195E-2</v>
      </c>
      <c r="CQ114" s="1">
        <v>3.4517236882145808E-2</v>
      </c>
      <c r="CR114" s="1">
        <v>1.7305267983344159E-2</v>
      </c>
      <c r="CS114" s="1">
        <v>2.477657935285054E-2</v>
      </c>
      <c r="CT114" s="1">
        <v>2.412316146759334E-2</v>
      </c>
      <c r="CU114" s="1">
        <v>6.483006774801113E-2</v>
      </c>
      <c r="CV114" s="1">
        <v>2.7770828121090819E-2</v>
      </c>
      <c r="CW114" s="1">
        <v>3.3323839362005128E-2</v>
      </c>
      <c r="CX114" s="1">
        <v>5.178303718449704E-2</v>
      </c>
      <c r="CY114" s="1">
        <v>5.2526896302323482E-2</v>
      </c>
      <c r="CZ114" s="1">
        <v>6.2717560917056769E-2</v>
      </c>
      <c r="DA114" s="1">
        <v>0</v>
      </c>
      <c r="DB114" s="1">
        <v>1.7494963989072545E-2</v>
      </c>
      <c r="DC114" s="3">
        <v>3.6900551695921345E-2</v>
      </c>
    </row>
    <row r="115" spans="1:107" customFormat="1" ht="12.75" customHeight="1">
      <c r="A115" s="253">
        <v>951</v>
      </c>
      <c r="B115" s="291" t="s">
        <v>212</v>
      </c>
      <c r="C115" s="1">
        <v>-7.6110366612424624E-2</v>
      </c>
      <c r="D115" s="1">
        <v>-1.2754721802269872E-2</v>
      </c>
      <c r="E115" s="1">
        <v>-9.5210892126059216E-5</v>
      </c>
      <c r="F115" s="1">
        <v>-5.1033999298983529E-2</v>
      </c>
      <c r="G115" s="1">
        <v>-5.5571663284043689E-4</v>
      </c>
      <c r="H115" s="1">
        <v>0</v>
      </c>
      <c r="I115" s="1">
        <v>0</v>
      </c>
      <c r="J115" s="1">
        <v>-2.9515938606847697E-3</v>
      </c>
      <c r="K115" s="1">
        <v>-2.4367107885370164E-4</v>
      </c>
      <c r="L115" s="1">
        <v>-1.217708967556754E-3</v>
      </c>
      <c r="M115" s="1">
        <v>0</v>
      </c>
      <c r="N115" s="1">
        <v>0</v>
      </c>
      <c r="O115" s="1">
        <v>0</v>
      </c>
      <c r="P115" s="1">
        <v>-4.2369290738073042E-5</v>
      </c>
      <c r="Q115" s="1">
        <v>0</v>
      </c>
      <c r="R115" s="1">
        <v>0</v>
      </c>
      <c r="S115" s="1">
        <v>0</v>
      </c>
      <c r="T115" s="1">
        <v>0</v>
      </c>
      <c r="U115" s="1">
        <v>0</v>
      </c>
      <c r="V115" s="1">
        <v>0</v>
      </c>
      <c r="W115" s="1">
        <v>0</v>
      </c>
      <c r="X115" s="1">
        <v>0</v>
      </c>
      <c r="Y115" s="1">
        <v>0</v>
      </c>
      <c r="Z115" s="1">
        <v>0</v>
      </c>
      <c r="AA115" s="1">
        <v>0</v>
      </c>
      <c r="AB115" s="1">
        <v>0</v>
      </c>
      <c r="AC115" s="1">
        <v>-4.0780670638974727E-3</v>
      </c>
      <c r="AD115" s="1">
        <v>0</v>
      </c>
      <c r="AE115" s="1">
        <v>0</v>
      </c>
      <c r="AF115" s="1">
        <v>0</v>
      </c>
      <c r="AG115" s="1">
        <v>0</v>
      </c>
      <c r="AH115" s="1">
        <v>0</v>
      </c>
      <c r="AI115" s="1">
        <v>0</v>
      </c>
      <c r="AJ115" s="1">
        <v>0</v>
      </c>
      <c r="AK115" s="1">
        <v>0</v>
      </c>
      <c r="AL115" s="1">
        <v>-2.1656381088781777E-6</v>
      </c>
      <c r="AM115" s="1">
        <v>0</v>
      </c>
      <c r="AN115" s="1">
        <v>0</v>
      </c>
      <c r="AO115" s="1">
        <v>0</v>
      </c>
      <c r="AP115" s="1">
        <v>0</v>
      </c>
      <c r="AQ115" s="1">
        <v>0</v>
      </c>
      <c r="AR115" s="1">
        <v>0</v>
      </c>
      <c r="AS115" s="1">
        <v>0</v>
      </c>
      <c r="AT115" s="1">
        <v>0</v>
      </c>
      <c r="AU115" s="1">
        <v>-7.8927844164864488E-6</v>
      </c>
      <c r="AV115" s="1">
        <v>-5.1124483003665627E-6</v>
      </c>
      <c r="AW115" s="1">
        <v>0</v>
      </c>
      <c r="AX115" s="1">
        <v>0</v>
      </c>
      <c r="AY115" s="1">
        <v>0</v>
      </c>
      <c r="AZ115" s="1">
        <v>0</v>
      </c>
      <c r="BA115" s="1">
        <v>0</v>
      </c>
      <c r="BB115" s="1">
        <v>-1.5864873583398995E-5</v>
      </c>
      <c r="BC115" s="1">
        <v>0</v>
      </c>
      <c r="BD115" s="1">
        <v>-4.2583815595044948E-6</v>
      </c>
      <c r="BE115" s="1">
        <v>-1.3719867740474981E-5</v>
      </c>
      <c r="BF115" s="1">
        <v>0</v>
      </c>
      <c r="BG115" s="1">
        <v>0</v>
      </c>
      <c r="BH115" s="1">
        <v>0</v>
      </c>
      <c r="BI115" s="1">
        <v>-1.3543895766178183E-5</v>
      </c>
      <c r="BJ115" s="1">
        <v>-3.4450683846074342E-5</v>
      </c>
      <c r="BK115" s="1">
        <v>-2.7429228237302009E-3</v>
      </c>
      <c r="BL115" s="1">
        <v>-2.313767563305456E-2</v>
      </c>
      <c r="BM115" s="1">
        <v>-5.9689910912807964E-6</v>
      </c>
      <c r="BN115" s="1">
        <v>-1.6676593210244192E-3</v>
      </c>
      <c r="BO115" s="1">
        <v>-4.6938056932369111E-2</v>
      </c>
      <c r="BP115" s="1">
        <v>0</v>
      </c>
      <c r="BQ115" s="1">
        <v>-4.8840387189963126E-4</v>
      </c>
      <c r="BR115" s="1">
        <v>-1.6452217204949684E-2</v>
      </c>
      <c r="BS115" s="1">
        <v>-1.4588104859297728E-5</v>
      </c>
      <c r="BT115" s="1">
        <v>-1.6160712065836254E-3</v>
      </c>
      <c r="BU115" s="1">
        <v>0</v>
      </c>
      <c r="BV115" s="1">
        <v>-7.6362374175633465E-3</v>
      </c>
      <c r="BW115" s="1">
        <v>-3.0953615321277178E-3</v>
      </c>
      <c r="BX115" s="1">
        <v>0</v>
      </c>
      <c r="BY115" s="1">
        <v>-5.4130898354201977E-3</v>
      </c>
      <c r="BZ115" s="1">
        <v>0</v>
      </c>
      <c r="CA115" s="1">
        <v>0</v>
      </c>
      <c r="CB115" s="1">
        <v>-1.9140587616039814E-5</v>
      </c>
      <c r="CC115" s="1">
        <v>-2.4268328020863516E-3</v>
      </c>
      <c r="CD115" s="1">
        <v>0</v>
      </c>
      <c r="CE115" s="1">
        <v>-7.1005076862995703E-6</v>
      </c>
      <c r="CF115" s="1">
        <v>0</v>
      </c>
      <c r="CG115" s="1">
        <v>-2.3593808984522461E-5</v>
      </c>
      <c r="CH115" s="1">
        <v>0</v>
      </c>
      <c r="CI115" s="1">
        <v>0</v>
      </c>
      <c r="CJ115" s="1">
        <v>0</v>
      </c>
      <c r="CK115" s="1">
        <v>-6.6058651825489563E-5</v>
      </c>
      <c r="CL115" s="1">
        <v>-1.5835642697893443E-3</v>
      </c>
      <c r="CM115" s="1">
        <v>-1.6842143752399563E-2</v>
      </c>
      <c r="CN115" s="1">
        <v>0</v>
      </c>
      <c r="CO115" s="1">
        <v>-7.5147853401567581E-6</v>
      </c>
      <c r="CP115" s="1">
        <v>-3.7666973847846901E-3</v>
      </c>
      <c r="CQ115" s="1">
        <v>-2.3453462591835849E-2</v>
      </c>
      <c r="CR115" s="1">
        <v>0</v>
      </c>
      <c r="CS115" s="1">
        <v>0</v>
      </c>
      <c r="CT115" s="1">
        <v>0</v>
      </c>
      <c r="CU115" s="1">
        <v>-7.3089140640373321E-5</v>
      </c>
      <c r="CV115" s="1">
        <v>-1.2509382036527396E-5</v>
      </c>
      <c r="CW115" s="1">
        <v>0</v>
      </c>
      <c r="CX115" s="1">
        <v>0</v>
      </c>
      <c r="CY115" s="1">
        <v>0</v>
      </c>
      <c r="CZ115" s="1">
        <v>0</v>
      </c>
      <c r="DA115" s="1">
        <v>0</v>
      </c>
      <c r="DB115" s="1">
        <v>-5.0498082176660504E-3</v>
      </c>
      <c r="DC115" s="3">
        <v>-2.9130195939664179E-3</v>
      </c>
    </row>
    <row r="116" spans="1:107" customFormat="1" ht="12.75" customHeight="1">
      <c r="A116" s="284">
        <v>960</v>
      </c>
      <c r="B116" s="48" t="s">
        <v>344</v>
      </c>
      <c r="C116" s="29">
        <v>0.56755527902747205</v>
      </c>
      <c r="D116" s="29">
        <v>0.22886101824840832</v>
      </c>
      <c r="E116" s="29">
        <v>0.63781776635247067</v>
      </c>
      <c r="F116" s="29">
        <v>0.57013669821240798</v>
      </c>
      <c r="G116" s="29">
        <v>0.48953803034696047</v>
      </c>
      <c r="H116" s="29">
        <v>0</v>
      </c>
      <c r="I116" s="29">
        <v>0.51363227803854994</v>
      </c>
      <c r="J116" s="29">
        <v>0.2894429318362528</v>
      </c>
      <c r="K116" s="29">
        <v>0.62777502197390977</v>
      </c>
      <c r="L116" s="29">
        <v>0.18283030355744978</v>
      </c>
      <c r="M116" s="29">
        <v>0</v>
      </c>
      <c r="N116" s="29">
        <v>0.3636923076923077</v>
      </c>
      <c r="O116" s="29">
        <v>0.43974358974358974</v>
      </c>
      <c r="P116" s="29">
        <v>0.38967036691805779</v>
      </c>
      <c r="Q116" s="29">
        <v>0.39596088097320503</v>
      </c>
      <c r="R116" s="29">
        <v>0.20923242909987669</v>
      </c>
      <c r="S116" s="29">
        <v>0.4448931116389549</v>
      </c>
      <c r="T116" s="29">
        <v>0.53870383494763363</v>
      </c>
      <c r="U116" s="29">
        <v>0.31979192469655687</v>
      </c>
      <c r="V116" s="29">
        <v>0.38221485777409553</v>
      </c>
      <c r="W116" s="29">
        <v>9.6429160895867269E-2</v>
      </c>
      <c r="X116" s="29">
        <v>0.19183429425581891</v>
      </c>
      <c r="Y116" s="29">
        <v>0.26220582225534267</v>
      </c>
      <c r="Z116" s="29">
        <v>0.34630350194552528</v>
      </c>
      <c r="AA116" s="29">
        <v>0.53123666239863421</v>
      </c>
      <c r="AB116" s="29">
        <v>0.37161933395631036</v>
      </c>
      <c r="AC116" s="29">
        <v>0.31430305876181591</v>
      </c>
      <c r="AD116" s="29">
        <v>8.1212882043358608E-2</v>
      </c>
      <c r="AE116" s="29">
        <v>0.3590892409321671</v>
      </c>
      <c r="AF116" s="29">
        <v>0.5182271468144044</v>
      </c>
      <c r="AG116" s="29">
        <v>0.40419161676646709</v>
      </c>
      <c r="AH116" s="29">
        <v>0.50769230769230766</v>
      </c>
      <c r="AI116" s="29">
        <v>0.42093188967482925</v>
      </c>
      <c r="AJ116" s="29">
        <v>0.47738871562234192</v>
      </c>
      <c r="AK116" s="29">
        <v>0.52527649878957616</v>
      </c>
      <c r="AL116" s="29">
        <v>0.25348938440292995</v>
      </c>
      <c r="AM116" s="29">
        <v>0.39663516939386956</v>
      </c>
      <c r="AN116" s="29">
        <v>0.26476868327402137</v>
      </c>
      <c r="AO116" s="29">
        <v>0.26119761968939847</v>
      </c>
      <c r="AP116" s="29">
        <v>0.25690996665431642</v>
      </c>
      <c r="AQ116" s="29">
        <v>0.38985494952922217</v>
      </c>
      <c r="AR116" s="29">
        <v>0.49191355374266493</v>
      </c>
      <c r="AS116" s="29">
        <v>0.42697570511030436</v>
      </c>
      <c r="AT116" s="29">
        <v>0.48529949981700621</v>
      </c>
      <c r="AU116" s="29">
        <v>0.34931095992044076</v>
      </c>
      <c r="AV116" s="29">
        <v>0.42634240111246874</v>
      </c>
      <c r="AW116" s="29">
        <v>0.36336779911373707</v>
      </c>
      <c r="AX116" s="29">
        <v>0.36368348306841741</v>
      </c>
      <c r="AY116" s="29">
        <v>0.33290978398983484</v>
      </c>
      <c r="AZ116" s="29">
        <v>0.42982456140350878</v>
      </c>
      <c r="BA116" s="29">
        <v>0.37561967713232491</v>
      </c>
      <c r="BB116" s="29">
        <v>0.3944219104480769</v>
      </c>
      <c r="BC116" s="29">
        <v>0.31119411064198332</v>
      </c>
      <c r="BD116" s="29">
        <v>0.21031933603314723</v>
      </c>
      <c r="BE116" s="29">
        <v>0.31241510831835584</v>
      </c>
      <c r="BF116" s="29">
        <v>0.32098765432098764</v>
      </c>
      <c r="BG116" s="29">
        <v>0.42696989109545164</v>
      </c>
      <c r="BH116" s="29">
        <v>0.32734249450657571</v>
      </c>
      <c r="BI116" s="29">
        <v>0.46266850863649089</v>
      </c>
      <c r="BJ116" s="29">
        <v>0.4452234126847418</v>
      </c>
      <c r="BK116" s="29">
        <v>0.49146210848042077</v>
      </c>
      <c r="BL116" s="29">
        <v>0.52359655132298388</v>
      </c>
      <c r="BM116" s="29">
        <v>0.36597675077969949</v>
      </c>
      <c r="BN116" s="29">
        <v>0.33245979749851101</v>
      </c>
      <c r="BO116" s="29">
        <v>0.53801359659814196</v>
      </c>
      <c r="BP116" s="29">
        <v>0.6619781805067172</v>
      </c>
      <c r="BQ116" s="29">
        <v>0.70593583897220424</v>
      </c>
      <c r="BR116" s="29">
        <v>0.68148201640549</v>
      </c>
      <c r="BS116" s="29">
        <v>0.74136748894951054</v>
      </c>
      <c r="BT116" s="29">
        <v>0.76636582879590265</v>
      </c>
      <c r="BU116" s="29">
        <v>0.90244170112296895</v>
      </c>
      <c r="BV116" s="29">
        <v>0.68847622353349536</v>
      </c>
      <c r="BW116" s="29">
        <v>0.76306761001494317</v>
      </c>
      <c r="BX116" s="29">
        <v>0</v>
      </c>
      <c r="BY116" s="29">
        <v>0.40151457160041554</v>
      </c>
      <c r="BZ116" s="29">
        <v>0.18005884275907158</v>
      </c>
      <c r="CA116" s="29">
        <v>0.72706333973128601</v>
      </c>
      <c r="CB116" s="29">
        <v>0.67091587711742751</v>
      </c>
      <c r="CC116" s="29">
        <v>0.65984497247174734</v>
      </c>
      <c r="CD116" s="29">
        <v>0.78893573527532901</v>
      </c>
      <c r="CE116" s="29">
        <v>0.54370717506301702</v>
      </c>
      <c r="CF116" s="29">
        <v>0.43590762748916889</v>
      </c>
      <c r="CG116" s="29">
        <v>0.60794167610419025</v>
      </c>
      <c r="CH116" s="29">
        <v>0.27467105263157893</v>
      </c>
      <c r="CI116" s="29">
        <v>0.46464822478762796</v>
      </c>
      <c r="CJ116" s="29">
        <v>0.71802075631862861</v>
      </c>
      <c r="CK116" s="29">
        <v>0.8275993047326895</v>
      </c>
      <c r="CL116" s="29">
        <v>0.64073927447752799</v>
      </c>
      <c r="CM116" s="29">
        <v>0.58104075550960133</v>
      </c>
      <c r="CN116" s="29">
        <v>0.6520672310145994</v>
      </c>
      <c r="CO116" s="29">
        <v>0.69747728656130936</v>
      </c>
      <c r="CP116" s="29">
        <v>0.77639595952366036</v>
      </c>
      <c r="CQ116" s="29">
        <v>0.60416032691388077</v>
      </c>
      <c r="CR116" s="29">
        <v>0.68648049814722845</v>
      </c>
      <c r="CS116" s="29">
        <v>0.29103235747303546</v>
      </c>
      <c r="CT116" s="29">
        <v>0.38069743009536122</v>
      </c>
      <c r="CU116" s="29">
        <v>0.72632052399291602</v>
      </c>
      <c r="CV116" s="29">
        <v>0.50401551163372527</v>
      </c>
      <c r="CW116" s="29">
        <v>0.41574321236247541</v>
      </c>
      <c r="CX116" s="29">
        <v>0.701565533682322</v>
      </c>
      <c r="CY116" s="29">
        <v>0.71072537142512737</v>
      </c>
      <c r="CZ116" s="29">
        <v>0.69574480854639298</v>
      </c>
      <c r="DA116" s="29">
        <v>0</v>
      </c>
      <c r="DB116" s="29">
        <v>0.42782637489996966</v>
      </c>
      <c r="DC116" s="31">
        <v>0.45390528937600777</v>
      </c>
    </row>
    <row r="117" spans="1:107" customFormat="1" ht="12.75" customHeight="1">
      <c r="A117" s="284">
        <v>970</v>
      </c>
      <c r="B117" s="48" t="s">
        <v>213</v>
      </c>
      <c r="C117" s="29">
        <v>1</v>
      </c>
      <c r="D117" s="29">
        <v>1</v>
      </c>
      <c r="E117" s="29">
        <v>1</v>
      </c>
      <c r="F117" s="29">
        <v>1</v>
      </c>
      <c r="G117" s="29">
        <v>1</v>
      </c>
      <c r="H117" s="29">
        <v>0</v>
      </c>
      <c r="I117" s="29">
        <v>1</v>
      </c>
      <c r="J117" s="29">
        <v>1</v>
      </c>
      <c r="K117" s="29">
        <v>1</v>
      </c>
      <c r="L117" s="29">
        <v>1</v>
      </c>
      <c r="M117" s="29">
        <v>0</v>
      </c>
      <c r="N117" s="29">
        <v>1</v>
      </c>
      <c r="O117" s="29">
        <v>1</v>
      </c>
      <c r="P117" s="29">
        <v>1</v>
      </c>
      <c r="Q117" s="29">
        <v>1</v>
      </c>
      <c r="R117" s="29">
        <v>1</v>
      </c>
      <c r="S117" s="29">
        <v>1</v>
      </c>
      <c r="T117" s="29">
        <v>1</v>
      </c>
      <c r="U117" s="29">
        <v>1</v>
      </c>
      <c r="V117" s="29">
        <v>1</v>
      </c>
      <c r="W117" s="29">
        <v>1</v>
      </c>
      <c r="X117" s="29">
        <v>1</v>
      </c>
      <c r="Y117" s="29">
        <v>1</v>
      </c>
      <c r="Z117" s="29">
        <v>1</v>
      </c>
      <c r="AA117" s="29">
        <v>1</v>
      </c>
      <c r="AB117" s="29">
        <v>1</v>
      </c>
      <c r="AC117" s="29">
        <v>1</v>
      </c>
      <c r="AD117" s="29">
        <v>1</v>
      </c>
      <c r="AE117" s="29">
        <v>1</v>
      </c>
      <c r="AF117" s="29">
        <v>1</v>
      </c>
      <c r="AG117" s="29">
        <v>1</v>
      </c>
      <c r="AH117" s="29">
        <v>1</v>
      </c>
      <c r="AI117" s="29">
        <v>1</v>
      </c>
      <c r="AJ117" s="29">
        <v>1</v>
      </c>
      <c r="AK117" s="29">
        <v>1</v>
      </c>
      <c r="AL117" s="29">
        <v>1</v>
      </c>
      <c r="AM117" s="29">
        <v>1</v>
      </c>
      <c r="AN117" s="29">
        <v>1</v>
      </c>
      <c r="AO117" s="29">
        <v>1</v>
      </c>
      <c r="AP117" s="29">
        <v>1</v>
      </c>
      <c r="AQ117" s="29">
        <v>1</v>
      </c>
      <c r="AR117" s="29">
        <v>1</v>
      </c>
      <c r="AS117" s="29">
        <v>1</v>
      </c>
      <c r="AT117" s="29">
        <v>1</v>
      </c>
      <c r="AU117" s="29">
        <v>1</v>
      </c>
      <c r="AV117" s="29">
        <v>1</v>
      </c>
      <c r="AW117" s="29">
        <v>1</v>
      </c>
      <c r="AX117" s="29">
        <v>1</v>
      </c>
      <c r="AY117" s="29">
        <v>1</v>
      </c>
      <c r="AZ117" s="29">
        <v>1</v>
      </c>
      <c r="BA117" s="29">
        <v>1</v>
      </c>
      <c r="BB117" s="29">
        <v>1</v>
      </c>
      <c r="BC117" s="29">
        <v>1</v>
      </c>
      <c r="BD117" s="29">
        <v>1</v>
      </c>
      <c r="BE117" s="29">
        <v>1</v>
      </c>
      <c r="BF117" s="29">
        <v>1</v>
      </c>
      <c r="BG117" s="29">
        <v>1</v>
      </c>
      <c r="BH117" s="29">
        <v>1</v>
      </c>
      <c r="BI117" s="29">
        <v>1</v>
      </c>
      <c r="BJ117" s="29">
        <v>1</v>
      </c>
      <c r="BK117" s="29">
        <v>1</v>
      </c>
      <c r="BL117" s="29">
        <v>1</v>
      </c>
      <c r="BM117" s="29">
        <v>1</v>
      </c>
      <c r="BN117" s="29">
        <v>1</v>
      </c>
      <c r="BO117" s="29">
        <v>1</v>
      </c>
      <c r="BP117" s="29">
        <v>1</v>
      </c>
      <c r="BQ117" s="29">
        <v>1</v>
      </c>
      <c r="BR117" s="29">
        <v>1</v>
      </c>
      <c r="BS117" s="29">
        <v>1</v>
      </c>
      <c r="BT117" s="29">
        <v>1</v>
      </c>
      <c r="BU117" s="29">
        <v>1</v>
      </c>
      <c r="BV117" s="29">
        <v>1</v>
      </c>
      <c r="BW117" s="29">
        <v>1</v>
      </c>
      <c r="BX117" s="29">
        <v>1</v>
      </c>
      <c r="BY117" s="29">
        <v>1</v>
      </c>
      <c r="BZ117" s="29">
        <v>1</v>
      </c>
      <c r="CA117" s="29">
        <v>1</v>
      </c>
      <c r="CB117" s="29">
        <v>1</v>
      </c>
      <c r="CC117" s="29">
        <v>1</v>
      </c>
      <c r="CD117" s="29">
        <v>1</v>
      </c>
      <c r="CE117" s="29">
        <v>1</v>
      </c>
      <c r="CF117" s="29">
        <v>1</v>
      </c>
      <c r="CG117" s="29">
        <v>1</v>
      </c>
      <c r="CH117" s="29">
        <v>1</v>
      </c>
      <c r="CI117" s="29">
        <v>1</v>
      </c>
      <c r="CJ117" s="29">
        <v>1</v>
      </c>
      <c r="CK117" s="29">
        <v>1</v>
      </c>
      <c r="CL117" s="29">
        <v>1</v>
      </c>
      <c r="CM117" s="29">
        <v>1</v>
      </c>
      <c r="CN117" s="29">
        <v>1</v>
      </c>
      <c r="CO117" s="29">
        <v>1</v>
      </c>
      <c r="CP117" s="29">
        <v>1</v>
      </c>
      <c r="CQ117" s="29">
        <v>1</v>
      </c>
      <c r="CR117" s="29">
        <v>1</v>
      </c>
      <c r="CS117" s="29">
        <v>1</v>
      </c>
      <c r="CT117" s="29">
        <v>1</v>
      </c>
      <c r="CU117" s="29">
        <v>1</v>
      </c>
      <c r="CV117" s="29">
        <v>1</v>
      </c>
      <c r="CW117" s="29">
        <v>1</v>
      </c>
      <c r="CX117" s="29">
        <v>1</v>
      </c>
      <c r="CY117" s="29">
        <v>1</v>
      </c>
      <c r="CZ117" s="29">
        <v>1</v>
      </c>
      <c r="DA117" s="29">
        <v>1</v>
      </c>
      <c r="DB117" s="29">
        <v>1</v>
      </c>
      <c r="DC117" s="31">
        <v>1</v>
      </c>
    </row>
    <row r="118" spans="1:107">
      <c r="B118" s="82"/>
    </row>
    <row r="119" spans="1:107">
      <c r="B119" s="380" t="s">
        <v>357</v>
      </c>
    </row>
    <row r="120" spans="1:107">
      <c r="B120" s="380" t="s">
        <v>358</v>
      </c>
      <c r="C120" s="381">
        <f>IFERROR('H27取引基本表（生産者）(104)'!C120/'H27取引基本表（生産者）(104)'!C117,0)</f>
        <v>7.3573753230592509E-2</v>
      </c>
      <c r="D120" s="381">
        <f>IFERROR('H27取引基本表（生産者）(104)'!D120/'H27取引基本表（生産者）(104)'!D117,0)</f>
        <v>5.5767306177203331E-2</v>
      </c>
      <c r="E120" s="381">
        <f>IFERROR('H27取引基本表（生産者）(104)'!E120/'H27取引基本表（生産者）(104)'!E117,0)</f>
        <v>0.37313148624202608</v>
      </c>
      <c r="F120" s="381">
        <f>'H27取引基本表（生産者）(104)'!F120/'H27取引基本表（生産者）(104)'!F117</f>
        <v>0.16070802663862602</v>
      </c>
      <c r="G120" s="381">
        <f>'H27取引基本表（生産者）(104)'!G120/'H27取引基本表（生産者）(104)'!G117</f>
        <v>0.1035324248574466</v>
      </c>
      <c r="H120" s="381">
        <f>IFERROR('H27取引基本表（生産者）(104)'!H120/'H27取引基本表（生産者）(104)'!H117,0)</f>
        <v>0</v>
      </c>
      <c r="I120" s="381">
        <f>IFERROR('H27取引基本表（生産者）(104)'!I120/'H27取引基本表（生産者）(104)'!I117,0)</f>
        <v>0.1650520989380472</v>
      </c>
      <c r="J120" s="381">
        <f>IFERROR('H27取引基本表（生産者）(104)'!J120/'H27取引基本表（生産者）(104)'!J117,0)</f>
        <v>0.17859552321518926</v>
      </c>
      <c r="K120" s="381">
        <f>'H27取引基本表（生産者）(104)'!K120/'H27取引基本表（生産者）(104)'!K117</f>
        <v>6.5408279595157909E-2</v>
      </c>
      <c r="L120" s="381">
        <f>'H27取引基本表（生産者）(104)'!L120/'H27取引基本表（生産者）(104)'!L117</f>
        <v>5.5753674871705662E-2</v>
      </c>
      <c r="M120" s="381">
        <f>IFERROR('H27取引基本表（生産者）(104)'!M120/'H27取引基本表（生産者）(104)'!M117,0)</f>
        <v>0</v>
      </c>
      <c r="N120" s="381">
        <f>IFERROR('H27取引基本表（生産者）(104)'!N120/'H27取引基本表（生産者）(104)'!N117,0)</f>
        <v>0.15476923076923077</v>
      </c>
      <c r="O120" s="381">
        <f>IFERROR('H27取引基本表（生産者）(104)'!O120/'H27取引基本表（生産者）(104)'!O117,0)</f>
        <v>0.14623397435897437</v>
      </c>
      <c r="P120" s="381">
        <f>'H27取引基本表（生産者）(104)'!P120/'H27取引基本表（生産者）(104)'!P117</f>
        <v>0.25807134988560293</v>
      </c>
      <c r="Q120" s="381">
        <f>'H27取引基本表（生産者）(104)'!Q120/'H27取引基本表（生産者）(104)'!Q117</f>
        <v>0.29220004770613023</v>
      </c>
      <c r="R120" s="381">
        <f>IFERROR('H27取引基本表（生産者）(104)'!R120/'H27取引基本表（生産者）(104)'!R117,0)</f>
        <v>7.4329531442663382E-2</v>
      </c>
      <c r="S120" s="381">
        <f>IFERROR('H27取引基本表（生産者）(104)'!S120/'H27取引基本表（生産者）(104)'!S117,0)</f>
        <v>0.28741092636579574</v>
      </c>
      <c r="T120" s="381">
        <f>IFERROR('H27取引基本表（生産者）(104)'!T120/'H27取引基本表（生産者）(104)'!T117,0)</f>
        <v>0.26718639262934091</v>
      </c>
      <c r="U120" s="381">
        <f>'H27取引基本表（生産者）(104)'!U120/'H27取引基本表（生産者）(104)'!U117</f>
        <v>4.4959128065395093E-2</v>
      </c>
      <c r="V120" s="381">
        <f>'H27取引基本表（生産者）(104)'!V120/'H27取引基本表（生産者）(104)'!V117</f>
        <v>1.9450033534540577E-2</v>
      </c>
      <c r="W120" s="381">
        <f>IFERROR('H27取引基本表（生産者）(104)'!W120/'H27取引基本表（生産者）(104)'!W117,0)</f>
        <v>1.0304913491829984E-2</v>
      </c>
      <c r="X120" s="381">
        <f>IFERROR('H27取引基本表（生産者）(104)'!X120/'H27取引基本表（生産者）(104)'!X117,0)</f>
        <v>4.8558616271620753E-3</v>
      </c>
      <c r="Y120" s="381">
        <f>IFERROR('H27取引基本表（生産者）(104)'!Y120/'H27取引基本表（生産者）(104)'!Y117,0)</f>
        <v>1.3101276472992139E-2</v>
      </c>
      <c r="Z120" s="381">
        <f>'H27取引基本表（生産者）(104)'!Z120/'H27取引基本表（生産者）(104)'!Z117</f>
        <v>0.10505836575875487</v>
      </c>
      <c r="AA120" s="381">
        <f>'H27取引基本表（生産者）(104)'!AA120/'H27取引基本表（生産者）(104)'!AA117</f>
        <v>4.3987409304310714E-2</v>
      </c>
      <c r="AB120" s="381">
        <f>IFERROR('H27取引基本表（生産者）(104)'!AB120/'H27取引基本表（生産者）(104)'!AB117,0)</f>
        <v>8.2422568019610232E-2</v>
      </c>
      <c r="AC120" s="381">
        <f>IFERROR('H27取引基本表（生産者）(104)'!AC120/'H27取引基本表（生産者）(104)'!AC117,0)</f>
        <v>3.9215437429802463E-3</v>
      </c>
      <c r="AD120" s="381">
        <f>IFERROR('H27取引基本表（生産者）(104)'!AD120/'H27取引基本表（生産者）(104)'!AD117,0)</f>
        <v>5.3594708126116558E-3</v>
      </c>
      <c r="AE120" s="381">
        <f>'H27取引基本表（生産者）(104)'!AE120/'H27取引基本表（生産者）(104)'!AE117</f>
        <v>0.2095999755336718</v>
      </c>
      <c r="AF120" s="381">
        <f>'H27取引基本表（生産者）(104)'!AF120/'H27取引基本表（生産者）(104)'!AF117</f>
        <v>0.21806094182825483</v>
      </c>
      <c r="AG120" s="381">
        <f>IFERROR('H27取引基本表（生産者）(104)'!AG120/'H27取引基本表（生産者）(104)'!AG117,0)</f>
        <v>0.16566866267465069</v>
      </c>
      <c r="AH120" s="381">
        <f>IFERROR('H27取引基本表（生産者）(104)'!AH120/'H27取引基本表（生産者）(104)'!AH117,0)</f>
        <v>1.1692307692307693</v>
      </c>
      <c r="AI120" s="381">
        <f>IFERROR('H27取引基本表（生産者）(104)'!AI120/'H27取引基本表（生産者）(104)'!AI117,0)</f>
        <v>0.1770103755713516</v>
      </c>
      <c r="AJ120" s="381">
        <f>'H27取引基本表（生産者）(104)'!AJ120/'H27取引基本表（生産者）(104)'!AJ117</f>
        <v>0.32350439466969094</v>
      </c>
      <c r="AK120" s="381">
        <f>'H27取引基本表（生産者）(104)'!AK120/'H27取引基本表（生産者）(104)'!AK117</f>
        <v>5.8812360563915131E-2</v>
      </c>
      <c r="AL120" s="381">
        <f>IFERROR('H27取引基本表（生産者）(104)'!AL120/'H27取引基本表（生産者）(104)'!AL117,0)</f>
        <v>1.2701467508570513E-2</v>
      </c>
      <c r="AM120" s="381">
        <f>IFERROR('H27取引基本表（生産者）(104)'!AM120/'H27取引基本表（生産者）(104)'!AM117,0)</f>
        <v>9.6566029038949064E-2</v>
      </c>
      <c r="AN120" s="381">
        <f>IFERROR('H27取引基本表（生産者）(104)'!AN120/'H27取引基本表（生産者）(104)'!AN117,0)</f>
        <v>0.29157769869513644</v>
      </c>
      <c r="AO120" s="381">
        <f>'H27取引基本表（生産者）(104)'!AO120/'H27取引基本表（生産者）(104)'!AO117</f>
        <v>1.5488606440108648E-3</v>
      </c>
      <c r="AP120" s="381">
        <f>'H27取引基本表（生産者）(104)'!AP120/'H27取引基本表（生産者）(104)'!AP117</f>
        <v>0.20233419785105594</v>
      </c>
      <c r="AQ120" s="381">
        <f>IFERROR('H27取引基本表（生産者）(104)'!AQ120/'H27取引基本表（生産者）(104)'!AQ117,0)</f>
        <v>0.19123759436763085</v>
      </c>
      <c r="AR120" s="381">
        <f>IFERROR('H27取引基本表（生産者）(104)'!AR120/'H27取引基本表（生産者）(104)'!AR117,0)</f>
        <v>0.26273794189208532</v>
      </c>
      <c r="AS120" s="381">
        <f>IFERROR('H27取引基本表（生産者）(104)'!AS120/'H27取引基本表（生産者）(104)'!AS117,0)</f>
        <v>0.11799776598715443</v>
      </c>
      <c r="AT120" s="381">
        <f>'H27取引基本表（生産者）(104)'!AT120/'H27取引基本表（生産者）(104)'!AT117</f>
        <v>0.25275100646578014</v>
      </c>
      <c r="AU120" s="381">
        <f>'H27取引基本表（生産者）(104)'!AU120/'H27取引基本表（生産者）(104)'!AU117</f>
        <v>7.4444742616300172E-2</v>
      </c>
      <c r="AV120" s="381">
        <f>IFERROR('H27取引基本表（生産者）(104)'!AV120/'H27取引基本表（生産者）(104)'!AV117,0)</f>
        <v>0.18909412528565805</v>
      </c>
      <c r="AW120" s="381">
        <f>IFERROR('H27取引基本表（生産者）(104)'!AW120/'H27取引基本表（生産者）(104)'!AW117,0)</f>
        <v>0.31189637541188503</v>
      </c>
      <c r="AX120" s="381">
        <f>IFERROR('H27取引基本表（生産者）(104)'!AX120/'H27取引基本表（生産者）(104)'!AX117,0)</f>
        <v>0.20640405436535361</v>
      </c>
      <c r="AY120" s="381">
        <f>'H27取引基本表（生産者）(104)'!AY120/'H27取引基本表（生産者）(104)'!AY117</f>
        <v>0.23951715374841168</v>
      </c>
      <c r="AZ120" s="381">
        <f>'H27取引基本表（生産者）(104)'!AZ120/'H27取引基本表（生産者）(104)'!AZ117</f>
        <v>0.24493927125506074</v>
      </c>
      <c r="BA120" s="381">
        <f>IFERROR('H27取引基本表（生産者）(104)'!BA120/'H27取引基本表（生産者）(104)'!BA117,0)</f>
        <v>7.2200330494470569E-2</v>
      </c>
      <c r="BB120" s="381">
        <f>IFERROR('H27取引基本表（生産者）(104)'!BB120/'H27取引基本表（生産者）(104)'!BB117,0)</f>
        <v>0.18742761651427575</v>
      </c>
      <c r="BC120" s="381">
        <f>IFERROR('H27取引基本表（生産者）(104)'!BC120/'H27取引基本表（生産者）(104)'!BC117,0)</f>
        <v>4.4657356284507954E-2</v>
      </c>
      <c r="BD120" s="381">
        <f>'H27取引基本表（生産者）(104)'!BD120/'H27取引基本表（生産者）(104)'!BD117</f>
        <v>6.9760806707802631E-2</v>
      </c>
      <c r="BE120" s="381">
        <f>'H27取引基本表（生産者）(104)'!BE120/'H27取引基本表（生産者）(104)'!BE117</f>
        <v>3.559619685266234E-2</v>
      </c>
      <c r="BF120" s="381">
        <f>IFERROR('H27取引基本表（生産者）(104)'!BF120/'H27取引基本表（生産者）(104)'!BF117,0)</f>
        <v>0.14814814814814814</v>
      </c>
      <c r="BG120" s="381">
        <f>IFERROR('H27取引基本表（生産者）(104)'!BG120/'H27取引基本表（生産者）(104)'!BG117,0)</f>
        <v>0.40022421524663676</v>
      </c>
      <c r="BH120" s="381">
        <f>IFERROR('H27取引基本表（生産者）(104)'!BH120/'H27取引基本表（生産者）(104)'!BH117,0)</f>
        <v>5.6508477911514872E-2</v>
      </c>
      <c r="BI120" s="381">
        <f>'H27取引基本表（生産者）(104)'!BI120/'H27取引基本表（生産者）(104)'!BI117</f>
        <v>0.28899513322678799</v>
      </c>
      <c r="BJ120" s="381">
        <f>'H27取引基本表（生産者）(104)'!BJ120/'H27取引基本表（生産者）(104)'!BJ117</f>
        <v>0.29543183932201056</v>
      </c>
      <c r="BK120" s="381">
        <f>IFERROR('H27取引基本表（生産者）(104)'!BK120/'H27取引基本表（生産者）(104)'!BK117,0)</f>
        <v>0.39690528643951201</v>
      </c>
      <c r="BL120" s="381">
        <f>IFERROR('H27取引基本表（生産者）(104)'!BL120/'H27取引基本表（生産者）(104)'!BL117,0)</f>
        <v>0.26865555885888603</v>
      </c>
      <c r="BM120" s="381">
        <f>IFERROR('H27取引基本表（生産者）(104)'!BM120/'H27取引基本表（生産者）(104)'!BM117,0)</f>
        <v>5.0070881769208958E-2</v>
      </c>
      <c r="BN120" s="381">
        <f>'H27取引基本表（生産者）(104)'!BN120/'H27取引基本表（生産者）(104)'!BN117</f>
        <v>0.1502680166765932</v>
      </c>
      <c r="BO120" s="381">
        <f>'H27取引基本表（生産者）(104)'!BO120/'H27取引基本表（生産者）(104)'!BO117</f>
        <v>0.11857750331789496</v>
      </c>
      <c r="BP120" s="381">
        <f>IFERROR('H27取引基本表（生産者）(104)'!BP120/'H27取引基本表（生産者）(104)'!BP117,0)</f>
        <v>0.35724912090884503</v>
      </c>
      <c r="BQ120" s="381">
        <f>IFERROR('H27取引基本表（生産者）(104)'!BQ120/'H27取引基本表（生産者）(104)'!BQ117,0)</f>
        <v>0.39585653396052239</v>
      </c>
      <c r="BR120" s="381">
        <f>IFERROR('H27取引基本表（生産者）(104)'!BR120/'H27取引基本表（生産者）(104)'!BR117,0)</f>
        <v>0.25915321844109612</v>
      </c>
      <c r="BS120" s="381">
        <f>'H27取引基本表（生産者）(104)'!BS120/'H27取引基本表（生産者）(104)'!BS117</f>
        <v>0.12558899473369414</v>
      </c>
      <c r="BT120" s="381">
        <f>'H27取引基本表（生産者）(104)'!BT120/'H27取引基本表（生産者）(104)'!BT117</f>
        <v>8.8411526317098033E-2</v>
      </c>
      <c r="BU120" s="381">
        <f>IFERROR('H27取引基本表（生産者）(104)'!BU120/'H27取引基本表（生産者）(104)'!BU117,0)</f>
        <v>0</v>
      </c>
      <c r="BV120" s="381">
        <f>IFERROR('H27取引基本表（生産者）(104)'!BV120/'H27取引基本表（生産者）(104)'!BV117,0)</f>
        <v>0.43595973620270739</v>
      </c>
      <c r="BW120" s="381">
        <f>IFERROR('H27取引基本表（生産者）(104)'!BW120/'H27取引基本表（生産者）(104)'!BW117,0)</f>
        <v>0.4863682107895459</v>
      </c>
      <c r="BX120" s="381">
        <f>'H27取引基本表（生産者）(104)'!BX120/'H27取引基本表（生産者）(104)'!BX117</f>
        <v>0</v>
      </c>
      <c r="BY120" s="381">
        <f>'H27取引基本表（生産者）(104)'!BY120/'H27取引基本表（生産者）(104)'!BY117</f>
        <v>6.751599321996829E-2</v>
      </c>
      <c r="BZ120" s="381">
        <f>IFERROR('H27取引基本表（生産者）(104)'!BZ120/'H27取引基本表（生産者）(104)'!BZ117,0)</f>
        <v>6.2569467146126184E-2</v>
      </c>
      <c r="CA120" s="381">
        <f>IFERROR('H27取引基本表（生産者）(104)'!CA120/'H27取引基本表（生産者）(104)'!CA117,0)</f>
        <v>0.2852207293666027</v>
      </c>
      <c r="CB120" s="381">
        <f>IFERROR('H27取引基本表（生産者）(104)'!CB120/'H27取引基本表（生産者）(104)'!CB117,0)</f>
        <v>1.7322231792516029E-2</v>
      </c>
      <c r="CC120" s="381">
        <f>'H27取引基本表（生産者）(104)'!CC120/'H27取引基本表（生産者）(104)'!CC117</f>
        <v>0.27560851926977686</v>
      </c>
      <c r="CD120" s="381">
        <f>'H27取引基本表（生産者）(104)'!CD120/'H27取引基本表（生産者）(104)'!CD117</f>
        <v>1.4106298709594991</v>
      </c>
      <c r="CE120" s="381">
        <f>IFERROR('H27取引基本表（生産者）(104)'!CE120/'H27取引基本表（生産者）(104)'!CE117,0)</f>
        <v>3.30670642950971E-2</v>
      </c>
      <c r="CF120" s="381">
        <f>IFERROR('H27取引基本表（生産者）(104)'!CF120/'H27取引基本表（生産者）(104)'!CF117,0)</f>
        <v>0.13549823124925475</v>
      </c>
      <c r="CG120" s="381">
        <f>IFERROR('H27取引基本表（生産者）(104)'!CG120/'H27取引基本表（生産者）(104)'!CG117,0)</f>
        <v>0.39512551906379767</v>
      </c>
      <c r="CH120" s="381">
        <f>'H27取引基本表（生産者）(104)'!CH120/'H27取引基本表（生産者）(104)'!CH117</f>
        <v>1.1726973684210527</v>
      </c>
      <c r="CI120" s="381">
        <f>'H27取引基本表（生産者）(104)'!CI120/'H27取引基本表（生産者）(104)'!CI117</f>
        <v>0.23428446961446309</v>
      </c>
      <c r="CJ120" s="381">
        <f>IFERROR('H27取引基本表（生産者）(104)'!CJ120/'H27取引基本表（生産者）(104)'!CJ117,0)</f>
        <v>0.31210876530025466</v>
      </c>
      <c r="CK120" s="381">
        <f>IFERROR('H27取引基本表（生産者）(104)'!CK120/'H27取引基本表（生産者）(104)'!CK117,0)</f>
        <v>0.50106726009355551</v>
      </c>
      <c r="CL120" s="381">
        <f>IFERROR('H27取引基本表（生産者）(104)'!CL120/'H27取引基本表（生産者）(104)'!CL117,0)</f>
        <v>0.30129393869939364</v>
      </c>
      <c r="CM120" s="381">
        <f>'H27取引基本表（生産者）(104)'!CM120/'H27取引基本表（生産者）(104)'!CM117</f>
        <v>0.4043231757729896</v>
      </c>
      <c r="CN120" s="381">
        <f>'H27取引基本表（生産者）(104)'!CN120/'H27取引基本表（生産者）(104)'!CN117</f>
        <v>0.50545945282787386</v>
      </c>
      <c r="CO120" s="381">
        <f>IFERROR('H27取引基本表（生産者）(104)'!CO120/'H27取引基本表（生産者）(104)'!CO117,0)</f>
        <v>0.5358643130358981</v>
      </c>
      <c r="CP120" s="381">
        <f>IFERROR('H27取引基本表（生産者）(104)'!CP120/'H27取引基本表（生産者）(104)'!CP117,0)</f>
        <v>0.61439218387925099</v>
      </c>
      <c r="CQ120" s="381">
        <f>IFERROR('H27取引基本表（生産者）(104)'!CQ120/'H27取引基本表（生産者）(104)'!CQ117,0)</f>
        <v>0.41361996261357215</v>
      </c>
      <c r="CR120" s="381">
        <f>'H27取引基本表（生産者）(104)'!CR120/'H27取引基本表（生産者）(104)'!CR117</f>
        <v>0.16441914657905796</v>
      </c>
      <c r="CS120" s="381">
        <f>'H27取引基本表（生産者）(104)'!CS120/'H27取引基本表（生産者）(104)'!CS117</f>
        <v>0.28184899845916794</v>
      </c>
      <c r="CT120" s="381">
        <f>IFERROR('H27取引基本表（生産者）(104)'!CT120/'H27取引基本表（生産者）(104)'!CT117,0)</f>
        <v>0.63873848391789234</v>
      </c>
      <c r="CU120" s="381">
        <f>IFERROR('H27取引基本表（生産者）(104)'!CU120/'H27取引基本表（生産者）(104)'!CU117,0)</f>
        <v>0.42085289404885728</v>
      </c>
      <c r="CV120" s="381">
        <f>IFERROR('H27取引基本表（生産者）(104)'!CV120/'H27取引基本表（生産者）(104)'!CV117,0)</f>
        <v>0.17434325744308232</v>
      </c>
      <c r="CW120" s="381">
        <f>'H27取引基本表（生産者）(104)'!CW120/'H27取引基本表（生産者）(104)'!CW117</f>
        <v>0.2765328899869513</v>
      </c>
      <c r="CX120" s="381">
        <f>'H27取引基本表（生産者）(104)'!CX120/'H27取引基本表（生産者）(104)'!CX117</f>
        <v>0.20954066209540662</v>
      </c>
      <c r="CY120" s="381">
        <f>IFERROR('H27取引基本表（生産者）(104)'!CY120/'H27取引基本表（生産者）(104)'!CY117,0)</f>
        <v>0.18830425217731972</v>
      </c>
      <c r="CZ120" s="381">
        <f>IFERROR('H27取引基本表（生産者）(104)'!CZ120/'H27取引基本表（生産者）(104)'!CZ117,0)</f>
        <v>0.2875405113431761</v>
      </c>
      <c r="DA120" s="381">
        <f>IFERROR('H27取引基本表（生産者）(104)'!DA120/'H27取引基本表（生産者）(104)'!DA117,0)</f>
        <v>0</v>
      </c>
      <c r="DB120" s="381">
        <f>'H27取引基本表（生産者）(104)'!DB120/'H27取引基本表（生産者）(104)'!DB117</f>
        <v>7.4505367145892547E-3</v>
      </c>
      <c r="DC120" s="381">
        <f>'H27取引基本表（生産者）(104)'!DC120/'H27取引基本表（生産者）(104)'!DC117</f>
        <v>0.16825083169965871</v>
      </c>
    </row>
  </sheetData>
  <sheetProtection sheet="1" objects="1" scenarios="1"/>
  <phoneticPr fontId="5"/>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DT121"/>
  <sheetViews>
    <sheetView zoomScaleNormal="100" workbookViewId="0">
      <pane xSplit="2" ySplit="3" topLeftCell="C4" activePane="bottomRight" state="frozen"/>
      <selection activeCell="C4" sqref="C4"/>
      <selection pane="topRight" activeCell="C4" sqref="C4"/>
      <selection pane="bottomLeft" activeCell="C4" sqref="C4"/>
      <selection pane="bottomRight" activeCell="B3" sqref="B3"/>
    </sheetView>
  </sheetViews>
  <sheetFormatPr defaultRowHeight="10.8"/>
  <cols>
    <col min="1" max="1" width="5" bestFit="1" customWidth="1"/>
    <col min="2" max="2" width="42" bestFit="1" customWidth="1"/>
    <col min="3" max="122" width="13.875" customWidth="1"/>
    <col min="124" max="124" width="13.875" customWidth="1"/>
  </cols>
  <sheetData>
    <row r="1" spans="1:124" ht="21" customHeight="1">
      <c r="A1" s="210" t="s">
        <v>315</v>
      </c>
      <c r="C1" s="17"/>
      <c r="Q1" s="80"/>
      <c r="DR1" s="80" t="s">
        <v>316</v>
      </c>
    </row>
    <row r="2" spans="1:124" s="277" customFormat="1" ht="12" customHeight="1">
      <c r="A2" s="272"/>
      <c r="B2" s="273"/>
      <c r="C2" s="274">
        <v>11</v>
      </c>
      <c r="D2" s="274">
        <v>12</v>
      </c>
      <c r="E2" s="274">
        <v>13</v>
      </c>
      <c r="F2" s="274">
        <v>15</v>
      </c>
      <c r="G2" s="274">
        <v>17</v>
      </c>
      <c r="H2" s="274">
        <v>61</v>
      </c>
      <c r="I2" s="274">
        <v>62</v>
      </c>
      <c r="J2" s="274">
        <v>111</v>
      </c>
      <c r="K2" s="274">
        <v>112</v>
      </c>
      <c r="L2" s="274">
        <v>113</v>
      </c>
      <c r="M2" s="274">
        <v>114</v>
      </c>
      <c r="N2" s="274">
        <v>151</v>
      </c>
      <c r="O2" s="274">
        <v>152</v>
      </c>
      <c r="P2" s="274">
        <v>161</v>
      </c>
      <c r="Q2" s="274">
        <v>162</v>
      </c>
      <c r="R2" s="274">
        <v>163</v>
      </c>
      <c r="S2" s="274">
        <v>164</v>
      </c>
      <c r="T2" s="274">
        <v>191</v>
      </c>
      <c r="U2" s="274">
        <v>201</v>
      </c>
      <c r="V2" s="274">
        <v>202</v>
      </c>
      <c r="W2" s="274">
        <v>203</v>
      </c>
      <c r="X2" s="274">
        <v>204</v>
      </c>
      <c r="Y2" s="274">
        <v>205</v>
      </c>
      <c r="Z2" s="274">
        <v>206</v>
      </c>
      <c r="AA2" s="274">
        <v>207</v>
      </c>
      <c r="AB2" s="274">
        <v>208</v>
      </c>
      <c r="AC2" s="274">
        <v>211</v>
      </c>
      <c r="AD2" s="274">
        <v>212</v>
      </c>
      <c r="AE2" s="274">
        <v>221</v>
      </c>
      <c r="AF2" s="274">
        <v>222</v>
      </c>
      <c r="AG2" s="274">
        <v>231</v>
      </c>
      <c r="AH2" s="274">
        <v>251</v>
      </c>
      <c r="AI2" s="274">
        <v>252</v>
      </c>
      <c r="AJ2" s="274">
        <v>253</v>
      </c>
      <c r="AK2" s="274">
        <v>259</v>
      </c>
      <c r="AL2" s="274">
        <v>261</v>
      </c>
      <c r="AM2" s="274">
        <v>263</v>
      </c>
      <c r="AN2" s="274">
        <v>269</v>
      </c>
      <c r="AO2" s="274">
        <v>271</v>
      </c>
      <c r="AP2" s="274">
        <v>272</v>
      </c>
      <c r="AQ2" s="274">
        <v>281</v>
      </c>
      <c r="AR2" s="274">
        <v>289</v>
      </c>
      <c r="AS2" s="274">
        <v>291</v>
      </c>
      <c r="AT2" s="274">
        <v>301</v>
      </c>
      <c r="AU2" s="274">
        <v>311</v>
      </c>
      <c r="AV2" s="274">
        <v>321</v>
      </c>
      <c r="AW2" s="274">
        <v>329</v>
      </c>
      <c r="AX2" s="274">
        <v>331</v>
      </c>
      <c r="AY2" s="274">
        <v>332</v>
      </c>
      <c r="AZ2" s="274">
        <v>333</v>
      </c>
      <c r="BA2" s="274">
        <v>339</v>
      </c>
      <c r="BB2" s="274">
        <v>341</v>
      </c>
      <c r="BC2" s="274">
        <v>342</v>
      </c>
      <c r="BD2" s="274">
        <v>351</v>
      </c>
      <c r="BE2" s="274">
        <v>354</v>
      </c>
      <c r="BF2" s="274">
        <v>359</v>
      </c>
      <c r="BG2" s="274">
        <v>391</v>
      </c>
      <c r="BH2" s="274">
        <v>392</v>
      </c>
      <c r="BI2" s="274">
        <v>411</v>
      </c>
      <c r="BJ2" s="274">
        <v>412</v>
      </c>
      <c r="BK2" s="274">
        <v>413</v>
      </c>
      <c r="BL2" s="274">
        <v>419</v>
      </c>
      <c r="BM2" s="274">
        <v>461</v>
      </c>
      <c r="BN2" s="274">
        <v>462</v>
      </c>
      <c r="BO2" s="274">
        <v>471</v>
      </c>
      <c r="BP2" s="274">
        <v>481</v>
      </c>
      <c r="BQ2" s="274">
        <v>511</v>
      </c>
      <c r="BR2" s="274">
        <v>531</v>
      </c>
      <c r="BS2" s="274">
        <v>551</v>
      </c>
      <c r="BT2" s="274">
        <v>552</v>
      </c>
      <c r="BU2" s="274">
        <v>553</v>
      </c>
      <c r="BV2" s="274">
        <v>571</v>
      </c>
      <c r="BW2" s="274">
        <v>572</v>
      </c>
      <c r="BX2" s="274">
        <v>573</v>
      </c>
      <c r="BY2" s="274">
        <v>574</v>
      </c>
      <c r="BZ2" s="274">
        <v>575</v>
      </c>
      <c r="CA2" s="274">
        <v>576</v>
      </c>
      <c r="CB2" s="274">
        <v>577</v>
      </c>
      <c r="CC2" s="274">
        <v>578</v>
      </c>
      <c r="CD2" s="274">
        <v>579</v>
      </c>
      <c r="CE2" s="274">
        <v>591</v>
      </c>
      <c r="CF2" s="274">
        <v>592</v>
      </c>
      <c r="CG2" s="274">
        <v>593</v>
      </c>
      <c r="CH2" s="274">
        <v>594</v>
      </c>
      <c r="CI2" s="274">
        <v>595</v>
      </c>
      <c r="CJ2" s="274">
        <v>611</v>
      </c>
      <c r="CK2" s="274">
        <v>631</v>
      </c>
      <c r="CL2" s="274">
        <v>632</v>
      </c>
      <c r="CM2" s="274">
        <v>641</v>
      </c>
      <c r="CN2" s="274">
        <v>642</v>
      </c>
      <c r="CO2" s="274">
        <v>643</v>
      </c>
      <c r="CP2" s="274">
        <v>644</v>
      </c>
      <c r="CQ2" s="274">
        <v>659</v>
      </c>
      <c r="CR2" s="274">
        <v>661</v>
      </c>
      <c r="CS2" s="274">
        <v>662</v>
      </c>
      <c r="CT2" s="274">
        <v>663</v>
      </c>
      <c r="CU2" s="274">
        <v>669</v>
      </c>
      <c r="CV2" s="274">
        <v>671</v>
      </c>
      <c r="CW2" s="274">
        <v>672</v>
      </c>
      <c r="CX2" s="274">
        <v>673</v>
      </c>
      <c r="CY2" s="274">
        <v>674</v>
      </c>
      <c r="CZ2" s="274">
        <v>679</v>
      </c>
      <c r="DA2" s="274">
        <v>681</v>
      </c>
      <c r="DB2" s="275">
        <v>691</v>
      </c>
      <c r="DC2" s="275">
        <v>700</v>
      </c>
      <c r="DD2" s="263">
        <v>711</v>
      </c>
      <c r="DE2" s="274">
        <v>721</v>
      </c>
      <c r="DF2" s="274">
        <v>731</v>
      </c>
      <c r="DG2" s="274">
        <v>732</v>
      </c>
      <c r="DH2" s="274">
        <v>741</v>
      </c>
      <c r="DI2" s="274">
        <v>751</v>
      </c>
      <c r="DJ2" s="274">
        <v>761</v>
      </c>
      <c r="DK2" s="274">
        <v>780</v>
      </c>
      <c r="DL2" s="276">
        <v>790</v>
      </c>
      <c r="DM2" s="276">
        <v>810</v>
      </c>
      <c r="DN2" s="276">
        <v>820</v>
      </c>
      <c r="DO2" s="276">
        <v>830</v>
      </c>
      <c r="DP2" s="276">
        <v>870</v>
      </c>
      <c r="DQ2" s="276">
        <v>880</v>
      </c>
      <c r="DR2" s="276">
        <v>970</v>
      </c>
      <c r="DT2" s="393" t="s">
        <v>419</v>
      </c>
    </row>
    <row r="3" spans="1:124" ht="50.1" customHeight="1">
      <c r="A3" s="278"/>
      <c r="B3" s="82"/>
      <c r="C3" s="279" t="s">
        <v>219</v>
      </c>
      <c r="D3" s="279" t="s">
        <v>220</v>
      </c>
      <c r="E3" s="279" t="s">
        <v>221</v>
      </c>
      <c r="F3" s="279" t="s">
        <v>0</v>
      </c>
      <c r="G3" s="279" t="s">
        <v>1</v>
      </c>
      <c r="H3" s="279" t="s">
        <v>223</v>
      </c>
      <c r="I3" s="279" t="s">
        <v>328</v>
      </c>
      <c r="J3" s="279" t="s">
        <v>224</v>
      </c>
      <c r="K3" s="279" t="s">
        <v>225</v>
      </c>
      <c r="L3" s="279" t="s">
        <v>329</v>
      </c>
      <c r="M3" s="279" t="s">
        <v>227</v>
      </c>
      <c r="N3" s="279" t="s">
        <v>228</v>
      </c>
      <c r="O3" s="279" t="s">
        <v>229</v>
      </c>
      <c r="P3" s="279" t="s">
        <v>330</v>
      </c>
      <c r="Q3" s="279" t="s">
        <v>231</v>
      </c>
      <c r="R3" s="279" t="s">
        <v>232</v>
      </c>
      <c r="S3" s="279" t="s">
        <v>233</v>
      </c>
      <c r="T3" s="279" t="s">
        <v>234</v>
      </c>
      <c r="U3" s="279" t="s">
        <v>235</v>
      </c>
      <c r="V3" s="279" t="s">
        <v>236</v>
      </c>
      <c r="W3" s="279" t="s">
        <v>237</v>
      </c>
      <c r="X3" s="279" t="s">
        <v>331</v>
      </c>
      <c r="Y3" s="279" t="s">
        <v>239</v>
      </c>
      <c r="Z3" s="279" t="s">
        <v>240</v>
      </c>
      <c r="AA3" s="279" t="s">
        <v>241</v>
      </c>
      <c r="AB3" s="279" t="s">
        <v>332</v>
      </c>
      <c r="AC3" s="279" t="s">
        <v>243</v>
      </c>
      <c r="AD3" s="279" t="s">
        <v>244</v>
      </c>
      <c r="AE3" s="279" t="s">
        <v>245</v>
      </c>
      <c r="AF3" s="279" t="s">
        <v>246</v>
      </c>
      <c r="AG3" s="279" t="s">
        <v>247</v>
      </c>
      <c r="AH3" s="279" t="s">
        <v>248</v>
      </c>
      <c r="AI3" s="279" t="s">
        <v>249</v>
      </c>
      <c r="AJ3" s="279" t="s">
        <v>250</v>
      </c>
      <c r="AK3" s="279" t="s">
        <v>251</v>
      </c>
      <c r="AL3" s="279" t="s">
        <v>252</v>
      </c>
      <c r="AM3" s="279" t="s">
        <v>253</v>
      </c>
      <c r="AN3" s="279" t="s">
        <v>254</v>
      </c>
      <c r="AO3" s="279" t="s">
        <v>255</v>
      </c>
      <c r="AP3" s="279" t="s">
        <v>256</v>
      </c>
      <c r="AQ3" s="279" t="s">
        <v>257</v>
      </c>
      <c r="AR3" s="279" t="s">
        <v>258</v>
      </c>
      <c r="AS3" s="279" t="s">
        <v>259</v>
      </c>
      <c r="AT3" s="279" t="s">
        <v>260</v>
      </c>
      <c r="AU3" s="279" t="s">
        <v>261</v>
      </c>
      <c r="AV3" s="279" t="s">
        <v>262</v>
      </c>
      <c r="AW3" s="279" t="s">
        <v>263</v>
      </c>
      <c r="AX3" s="279" t="s">
        <v>264</v>
      </c>
      <c r="AY3" s="279" t="s">
        <v>265</v>
      </c>
      <c r="AZ3" s="279" t="s">
        <v>266</v>
      </c>
      <c r="BA3" s="279" t="s">
        <v>267</v>
      </c>
      <c r="BB3" s="279" t="s">
        <v>268</v>
      </c>
      <c r="BC3" s="279" t="s">
        <v>269</v>
      </c>
      <c r="BD3" s="279" t="s">
        <v>333</v>
      </c>
      <c r="BE3" s="279" t="s">
        <v>271</v>
      </c>
      <c r="BF3" s="279" t="s">
        <v>272</v>
      </c>
      <c r="BG3" s="279" t="s">
        <v>2</v>
      </c>
      <c r="BH3" s="279" t="s">
        <v>273</v>
      </c>
      <c r="BI3" s="279" t="s">
        <v>274</v>
      </c>
      <c r="BJ3" s="279" t="s">
        <v>275</v>
      </c>
      <c r="BK3" s="279" t="s">
        <v>276</v>
      </c>
      <c r="BL3" s="279" t="s">
        <v>277</v>
      </c>
      <c r="BM3" s="279" t="s">
        <v>278</v>
      </c>
      <c r="BN3" s="279" t="s">
        <v>279</v>
      </c>
      <c r="BO3" s="279" t="s">
        <v>204</v>
      </c>
      <c r="BP3" s="279" t="s">
        <v>205</v>
      </c>
      <c r="BQ3" s="279" t="s">
        <v>3</v>
      </c>
      <c r="BR3" s="279" t="s">
        <v>4</v>
      </c>
      <c r="BS3" s="279" t="s">
        <v>280</v>
      </c>
      <c r="BT3" s="279" t="s">
        <v>281</v>
      </c>
      <c r="BU3" s="279" t="s">
        <v>282</v>
      </c>
      <c r="BV3" s="279" t="s">
        <v>283</v>
      </c>
      <c r="BW3" s="279" t="s">
        <v>334</v>
      </c>
      <c r="BX3" s="279" t="s">
        <v>285</v>
      </c>
      <c r="BY3" s="279" t="s">
        <v>286</v>
      </c>
      <c r="BZ3" s="279" t="s">
        <v>287</v>
      </c>
      <c r="CA3" s="279" t="s">
        <v>288</v>
      </c>
      <c r="CB3" s="279" t="s">
        <v>289</v>
      </c>
      <c r="CC3" s="279" t="s">
        <v>290</v>
      </c>
      <c r="CD3" s="279" t="s">
        <v>335</v>
      </c>
      <c r="CE3" s="279" t="s">
        <v>292</v>
      </c>
      <c r="CF3" s="279" t="s">
        <v>293</v>
      </c>
      <c r="CG3" s="279" t="s">
        <v>294</v>
      </c>
      <c r="CH3" s="279" t="s">
        <v>295</v>
      </c>
      <c r="CI3" s="279" t="s">
        <v>336</v>
      </c>
      <c r="CJ3" s="279" t="s">
        <v>5</v>
      </c>
      <c r="CK3" s="279" t="s">
        <v>297</v>
      </c>
      <c r="CL3" s="279" t="s">
        <v>298</v>
      </c>
      <c r="CM3" s="279" t="s">
        <v>299</v>
      </c>
      <c r="CN3" s="279" t="s">
        <v>337</v>
      </c>
      <c r="CO3" s="279" t="s">
        <v>338</v>
      </c>
      <c r="CP3" s="279" t="s">
        <v>302</v>
      </c>
      <c r="CQ3" s="279" t="s">
        <v>339</v>
      </c>
      <c r="CR3" s="279" t="s">
        <v>304</v>
      </c>
      <c r="CS3" s="279" t="s">
        <v>340</v>
      </c>
      <c r="CT3" s="279" t="s">
        <v>341</v>
      </c>
      <c r="CU3" s="279" t="s">
        <v>307</v>
      </c>
      <c r="CV3" s="279" t="s">
        <v>308</v>
      </c>
      <c r="CW3" s="279" t="s">
        <v>309</v>
      </c>
      <c r="CX3" s="279" t="s">
        <v>310</v>
      </c>
      <c r="CY3" s="279" t="s">
        <v>311</v>
      </c>
      <c r="CZ3" s="279" t="s">
        <v>312</v>
      </c>
      <c r="DA3" s="279" t="s">
        <v>6</v>
      </c>
      <c r="DB3" s="280" t="s">
        <v>7</v>
      </c>
      <c r="DC3" s="280" t="s">
        <v>342</v>
      </c>
      <c r="DD3" s="281" t="s">
        <v>345</v>
      </c>
      <c r="DE3" s="279" t="s">
        <v>346</v>
      </c>
      <c r="DF3" s="279" t="s">
        <v>347</v>
      </c>
      <c r="DG3" s="279" t="s">
        <v>317</v>
      </c>
      <c r="DH3" s="279" t="s">
        <v>348</v>
      </c>
      <c r="DI3" s="279" t="s">
        <v>349</v>
      </c>
      <c r="DJ3" s="279" t="s">
        <v>214</v>
      </c>
      <c r="DK3" s="279" t="s">
        <v>350</v>
      </c>
      <c r="DL3" s="282" t="s">
        <v>351</v>
      </c>
      <c r="DM3" s="282" t="s">
        <v>352</v>
      </c>
      <c r="DN3" s="282" t="s">
        <v>353</v>
      </c>
      <c r="DO3" s="282" t="s">
        <v>354</v>
      </c>
      <c r="DP3" s="282" t="s">
        <v>355</v>
      </c>
      <c r="DQ3" s="282" t="s">
        <v>356</v>
      </c>
      <c r="DR3" s="282" t="s">
        <v>213</v>
      </c>
      <c r="DT3" s="394" t="s">
        <v>418</v>
      </c>
    </row>
    <row r="4" spans="1:124" ht="12.75" customHeight="1">
      <c r="A4" s="253">
        <v>11</v>
      </c>
      <c r="B4" s="82" t="s">
        <v>219</v>
      </c>
      <c r="C4" s="62">
        <v>2612</v>
      </c>
      <c r="D4" s="62">
        <v>3531</v>
      </c>
      <c r="E4" s="62">
        <v>79</v>
      </c>
      <c r="F4" s="62">
        <v>61</v>
      </c>
      <c r="G4" s="62">
        <v>0</v>
      </c>
      <c r="H4" s="62">
        <v>0</v>
      </c>
      <c r="I4" s="62">
        <v>0</v>
      </c>
      <c r="J4" s="62">
        <v>26850</v>
      </c>
      <c r="K4" s="62">
        <v>1581</v>
      </c>
      <c r="L4" s="62">
        <v>3214</v>
      </c>
      <c r="M4" s="62">
        <v>0</v>
      </c>
      <c r="N4" s="62">
        <v>109</v>
      </c>
      <c r="O4" s="62">
        <v>48</v>
      </c>
      <c r="P4" s="62">
        <v>0</v>
      </c>
      <c r="Q4" s="62">
        <v>0</v>
      </c>
      <c r="R4" s="62">
        <v>0</v>
      </c>
      <c r="S4" s="62">
        <v>0</v>
      </c>
      <c r="T4" s="62">
        <v>0</v>
      </c>
      <c r="U4" s="62">
        <v>0</v>
      </c>
      <c r="V4" s="62">
        <v>0</v>
      </c>
      <c r="W4" s="62">
        <v>0</v>
      </c>
      <c r="X4" s="62">
        <v>7</v>
      </c>
      <c r="Y4" s="62">
        <v>0</v>
      </c>
      <c r="Z4" s="62">
        <v>0</v>
      </c>
      <c r="AA4" s="62">
        <v>156</v>
      </c>
      <c r="AB4" s="62">
        <v>26</v>
      </c>
      <c r="AC4" s="62">
        <v>0</v>
      </c>
      <c r="AD4" s="62">
        <v>0</v>
      </c>
      <c r="AE4" s="62">
        <v>0</v>
      </c>
      <c r="AF4" s="62">
        <v>131</v>
      </c>
      <c r="AG4" s="62">
        <v>0</v>
      </c>
      <c r="AH4" s="62">
        <v>0</v>
      </c>
      <c r="AI4" s="62">
        <v>0</v>
      </c>
      <c r="AJ4" s="62">
        <v>0</v>
      </c>
      <c r="AK4" s="62">
        <v>1</v>
      </c>
      <c r="AL4" s="62">
        <v>0</v>
      </c>
      <c r="AM4" s="62">
        <v>0</v>
      </c>
      <c r="AN4" s="62">
        <v>0</v>
      </c>
      <c r="AO4" s="62">
        <v>0</v>
      </c>
      <c r="AP4" s="62">
        <v>2</v>
      </c>
      <c r="AQ4" s="62">
        <v>0</v>
      </c>
      <c r="AR4" s="62">
        <v>0</v>
      </c>
      <c r="AS4" s="62">
        <v>0</v>
      </c>
      <c r="AT4" s="62">
        <v>0</v>
      </c>
      <c r="AU4" s="62">
        <v>0</v>
      </c>
      <c r="AV4" s="62">
        <v>0</v>
      </c>
      <c r="AW4" s="62">
        <v>0</v>
      </c>
      <c r="AX4" s="62">
        <v>0</v>
      </c>
      <c r="AY4" s="62">
        <v>0</v>
      </c>
      <c r="AZ4" s="62">
        <v>0</v>
      </c>
      <c r="BA4" s="62">
        <v>0</v>
      </c>
      <c r="BB4" s="62">
        <v>0</v>
      </c>
      <c r="BC4" s="62">
        <v>0</v>
      </c>
      <c r="BD4" s="62">
        <v>0</v>
      </c>
      <c r="BE4" s="62">
        <v>0</v>
      </c>
      <c r="BF4" s="62">
        <v>0</v>
      </c>
      <c r="BG4" s="62">
        <v>101</v>
      </c>
      <c r="BH4" s="62">
        <v>0</v>
      </c>
      <c r="BI4" s="62">
        <v>154</v>
      </c>
      <c r="BJ4" s="62">
        <v>0</v>
      </c>
      <c r="BK4" s="62">
        <v>289</v>
      </c>
      <c r="BL4" s="62">
        <v>114</v>
      </c>
      <c r="BM4" s="62">
        <v>0</v>
      </c>
      <c r="BN4" s="62">
        <v>0</v>
      </c>
      <c r="BO4" s="62">
        <v>0</v>
      </c>
      <c r="BP4" s="62">
        <v>0</v>
      </c>
      <c r="BQ4" s="62">
        <v>75</v>
      </c>
      <c r="BR4" s="62">
        <v>0</v>
      </c>
      <c r="BS4" s="62">
        <v>0</v>
      </c>
      <c r="BT4" s="62">
        <v>0</v>
      </c>
      <c r="BU4" s="62">
        <v>1</v>
      </c>
      <c r="BV4" s="62">
        <v>0</v>
      </c>
      <c r="BW4" s="62">
        <v>0</v>
      </c>
      <c r="BX4" s="62">
        <v>0</v>
      </c>
      <c r="BY4" s="62">
        <v>0</v>
      </c>
      <c r="BZ4" s="62">
        <v>0</v>
      </c>
      <c r="CA4" s="62">
        <v>0</v>
      </c>
      <c r="CB4" s="62">
        <v>0</v>
      </c>
      <c r="CC4" s="62">
        <v>8</v>
      </c>
      <c r="CD4" s="62">
        <v>0</v>
      </c>
      <c r="CE4" s="62">
        <v>0</v>
      </c>
      <c r="CF4" s="62">
        <v>0</v>
      </c>
      <c r="CG4" s="62">
        <v>0</v>
      </c>
      <c r="CH4" s="62">
        <v>0</v>
      </c>
      <c r="CI4" s="62">
        <v>0</v>
      </c>
      <c r="CJ4" s="62">
        <v>10</v>
      </c>
      <c r="CK4" s="62">
        <v>431</v>
      </c>
      <c r="CL4" s="62">
        <v>0</v>
      </c>
      <c r="CM4" s="62">
        <v>629</v>
      </c>
      <c r="CN4" s="62">
        <v>0</v>
      </c>
      <c r="CO4" s="62">
        <v>325</v>
      </c>
      <c r="CP4" s="62">
        <v>574</v>
      </c>
      <c r="CQ4" s="62">
        <v>94</v>
      </c>
      <c r="CR4" s="62">
        <v>4</v>
      </c>
      <c r="CS4" s="62">
        <v>0</v>
      </c>
      <c r="CT4" s="62">
        <v>0</v>
      </c>
      <c r="CU4" s="62">
        <v>0</v>
      </c>
      <c r="CV4" s="62">
        <v>884</v>
      </c>
      <c r="CW4" s="62">
        <v>3541</v>
      </c>
      <c r="CX4" s="62">
        <v>3</v>
      </c>
      <c r="CY4" s="62">
        <v>47</v>
      </c>
      <c r="CZ4" s="62">
        <v>278</v>
      </c>
      <c r="DA4" s="62">
        <v>0</v>
      </c>
      <c r="DB4" s="24">
        <v>0</v>
      </c>
      <c r="DC4" s="24">
        <v>45970</v>
      </c>
      <c r="DD4" s="43">
        <v>462</v>
      </c>
      <c r="DE4" s="62">
        <v>20717</v>
      </c>
      <c r="DF4" s="62">
        <v>0</v>
      </c>
      <c r="DG4" s="62">
        <v>0</v>
      </c>
      <c r="DH4" s="62">
        <v>0</v>
      </c>
      <c r="DI4" s="62">
        <v>419</v>
      </c>
      <c r="DJ4" s="62">
        <v>-135</v>
      </c>
      <c r="DK4" s="62">
        <v>21463</v>
      </c>
      <c r="DL4" s="39">
        <v>67433</v>
      </c>
      <c r="DM4" s="39">
        <v>38568</v>
      </c>
      <c r="DN4" s="39">
        <v>60031</v>
      </c>
      <c r="DO4" s="39">
        <v>106001</v>
      </c>
      <c r="DP4" s="39">
        <v>-22425</v>
      </c>
      <c r="DQ4" s="39">
        <v>37606</v>
      </c>
      <c r="DR4" s="39">
        <v>83576</v>
      </c>
      <c r="DT4" s="395">
        <v>20717</v>
      </c>
    </row>
    <row r="5" spans="1:124" ht="12.75" customHeight="1">
      <c r="A5" s="253">
        <v>12</v>
      </c>
      <c r="B5" s="82" t="s">
        <v>220</v>
      </c>
      <c r="C5" s="62">
        <v>467</v>
      </c>
      <c r="D5" s="62">
        <v>5130</v>
      </c>
      <c r="E5" s="62">
        <v>226</v>
      </c>
      <c r="F5" s="62">
        <v>0</v>
      </c>
      <c r="G5" s="62">
        <v>0</v>
      </c>
      <c r="H5" s="62">
        <v>0</v>
      </c>
      <c r="I5" s="62">
        <v>0</v>
      </c>
      <c r="J5" s="62">
        <v>14441</v>
      </c>
      <c r="K5" s="62">
        <v>0</v>
      </c>
      <c r="L5" s="62">
        <v>12</v>
      </c>
      <c r="M5" s="62">
        <v>0</v>
      </c>
      <c r="N5" s="62">
        <v>8</v>
      </c>
      <c r="O5" s="62">
        <v>0</v>
      </c>
      <c r="P5" s="62">
        <v>0</v>
      </c>
      <c r="Q5" s="62">
        <v>0</v>
      </c>
      <c r="R5" s="62">
        <v>0</v>
      </c>
      <c r="S5" s="62">
        <v>0</v>
      </c>
      <c r="T5" s="62">
        <v>0</v>
      </c>
      <c r="U5" s="62">
        <v>5</v>
      </c>
      <c r="V5" s="62">
        <v>0</v>
      </c>
      <c r="W5" s="62">
        <v>0</v>
      </c>
      <c r="X5" s="62">
        <v>0</v>
      </c>
      <c r="Y5" s="62">
        <v>0</v>
      </c>
      <c r="Z5" s="62">
        <v>0</v>
      </c>
      <c r="AA5" s="62">
        <v>1</v>
      </c>
      <c r="AB5" s="62">
        <v>0</v>
      </c>
      <c r="AC5" s="62">
        <v>0</v>
      </c>
      <c r="AD5" s="62">
        <v>0</v>
      </c>
      <c r="AE5" s="62">
        <v>0</v>
      </c>
      <c r="AF5" s="62">
        <v>0</v>
      </c>
      <c r="AG5" s="62">
        <v>28</v>
      </c>
      <c r="AH5" s="62">
        <v>0</v>
      </c>
      <c r="AI5" s="62">
        <v>0</v>
      </c>
      <c r="AJ5" s="62">
        <v>0</v>
      </c>
      <c r="AK5" s="62">
        <v>0</v>
      </c>
      <c r="AL5" s="62">
        <v>0</v>
      </c>
      <c r="AM5" s="62">
        <v>0</v>
      </c>
      <c r="AN5" s="62">
        <v>0</v>
      </c>
      <c r="AO5" s="62">
        <v>0</v>
      </c>
      <c r="AP5" s="62">
        <v>0</v>
      </c>
      <c r="AQ5" s="62">
        <v>0</v>
      </c>
      <c r="AR5" s="62">
        <v>0</v>
      </c>
      <c r="AS5" s="62">
        <v>0</v>
      </c>
      <c r="AT5" s="62">
        <v>0</v>
      </c>
      <c r="AU5" s="62">
        <v>0</v>
      </c>
      <c r="AV5" s="62">
        <v>0</v>
      </c>
      <c r="AW5" s="62">
        <v>0</v>
      </c>
      <c r="AX5" s="62">
        <v>0</v>
      </c>
      <c r="AY5" s="62">
        <v>0</v>
      </c>
      <c r="AZ5" s="62">
        <v>0</v>
      </c>
      <c r="BA5" s="62">
        <v>0</v>
      </c>
      <c r="BB5" s="62">
        <v>0</v>
      </c>
      <c r="BC5" s="62">
        <v>0</v>
      </c>
      <c r="BD5" s="62">
        <v>0</v>
      </c>
      <c r="BE5" s="62">
        <v>0</v>
      </c>
      <c r="BF5" s="62">
        <v>0</v>
      </c>
      <c r="BG5" s="62">
        <v>0</v>
      </c>
      <c r="BH5" s="62">
        <v>0</v>
      </c>
      <c r="BI5" s="62">
        <v>0</v>
      </c>
      <c r="BJ5" s="62">
        <v>0</v>
      </c>
      <c r="BK5" s="62">
        <v>0</v>
      </c>
      <c r="BL5" s="62">
        <v>0</v>
      </c>
      <c r="BM5" s="62">
        <v>0</v>
      </c>
      <c r="BN5" s="62">
        <v>0</v>
      </c>
      <c r="BO5" s="62">
        <v>0</v>
      </c>
      <c r="BP5" s="62">
        <v>0</v>
      </c>
      <c r="BQ5" s="62">
        <v>0</v>
      </c>
      <c r="BR5" s="62">
        <v>0</v>
      </c>
      <c r="BS5" s="62">
        <v>0</v>
      </c>
      <c r="BT5" s="62">
        <v>0</v>
      </c>
      <c r="BU5" s="62">
        <v>0</v>
      </c>
      <c r="BV5" s="62">
        <v>0</v>
      </c>
      <c r="BW5" s="62">
        <v>0</v>
      </c>
      <c r="BX5" s="62">
        <v>0</v>
      </c>
      <c r="BY5" s="62">
        <v>0</v>
      </c>
      <c r="BZ5" s="62">
        <v>0</v>
      </c>
      <c r="CA5" s="62">
        <v>0</v>
      </c>
      <c r="CB5" s="62">
        <v>0</v>
      </c>
      <c r="CC5" s="62">
        <v>1</v>
      </c>
      <c r="CD5" s="62">
        <v>0</v>
      </c>
      <c r="CE5" s="62">
        <v>0</v>
      </c>
      <c r="CF5" s="62">
        <v>0</v>
      </c>
      <c r="CG5" s="62">
        <v>0</v>
      </c>
      <c r="CH5" s="62">
        <v>0</v>
      </c>
      <c r="CI5" s="62">
        <v>0</v>
      </c>
      <c r="CJ5" s="62">
        <v>1</v>
      </c>
      <c r="CK5" s="62">
        <v>51</v>
      </c>
      <c r="CL5" s="62">
        <v>68</v>
      </c>
      <c r="CM5" s="62">
        <v>84</v>
      </c>
      <c r="CN5" s="62">
        <v>0</v>
      </c>
      <c r="CO5" s="62">
        <v>50</v>
      </c>
      <c r="CP5" s="62">
        <v>103</v>
      </c>
      <c r="CQ5" s="62">
        <v>0</v>
      </c>
      <c r="CR5" s="62">
        <v>0</v>
      </c>
      <c r="CS5" s="62">
        <v>0</v>
      </c>
      <c r="CT5" s="62">
        <v>0</v>
      </c>
      <c r="CU5" s="62">
        <v>0</v>
      </c>
      <c r="CV5" s="62">
        <v>146</v>
      </c>
      <c r="CW5" s="62">
        <v>909</v>
      </c>
      <c r="CX5" s="62">
        <v>0</v>
      </c>
      <c r="CY5" s="62">
        <v>0</v>
      </c>
      <c r="CZ5" s="62">
        <v>11</v>
      </c>
      <c r="DA5" s="62">
        <v>0</v>
      </c>
      <c r="DB5" s="24">
        <v>0</v>
      </c>
      <c r="DC5" s="24">
        <v>21742</v>
      </c>
      <c r="DD5" s="43">
        <v>0</v>
      </c>
      <c r="DE5" s="62">
        <v>2160</v>
      </c>
      <c r="DF5" s="62">
        <v>0</v>
      </c>
      <c r="DG5" s="62">
        <v>0</v>
      </c>
      <c r="DH5" s="62">
        <v>0</v>
      </c>
      <c r="DI5" s="62">
        <v>1715</v>
      </c>
      <c r="DJ5" s="62">
        <v>-79</v>
      </c>
      <c r="DK5" s="62">
        <v>3796</v>
      </c>
      <c r="DL5" s="39">
        <v>25538</v>
      </c>
      <c r="DM5" s="39">
        <v>30093</v>
      </c>
      <c r="DN5" s="39">
        <v>33889</v>
      </c>
      <c r="DO5" s="39">
        <v>55631</v>
      </c>
      <c r="DP5" s="39">
        <v>-8668</v>
      </c>
      <c r="DQ5" s="39">
        <v>25221</v>
      </c>
      <c r="DR5" s="39">
        <v>46963</v>
      </c>
      <c r="DT5" s="395">
        <v>2160</v>
      </c>
    </row>
    <row r="6" spans="1:124" ht="12.75" customHeight="1">
      <c r="A6" s="253">
        <v>13</v>
      </c>
      <c r="B6" s="82" t="s">
        <v>221</v>
      </c>
      <c r="C6" s="62">
        <v>4414</v>
      </c>
      <c r="D6" s="62">
        <v>2383</v>
      </c>
      <c r="E6" s="62">
        <v>0</v>
      </c>
      <c r="F6" s="62">
        <v>0</v>
      </c>
      <c r="G6" s="62">
        <v>0</v>
      </c>
      <c r="H6" s="62">
        <v>0</v>
      </c>
      <c r="I6" s="62">
        <v>0</v>
      </c>
      <c r="J6" s="62">
        <v>0</v>
      </c>
      <c r="K6" s="62">
        <v>0</v>
      </c>
      <c r="L6" s="62">
        <v>0</v>
      </c>
      <c r="M6" s="62">
        <v>0</v>
      </c>
      <c r="N6" s="62">
        <v>0</v>
      </c>
      <c r="O6" s="62">
        <v>0</v>
      </c>
      <c r="P6" s="62">
        <v>0</v>
      </c>
      <c r="Q6" s="62">
        <v>0</v>
      </c>
      <c r="R6" s="62">
        <v>0</v>
      </c>
      <c r="S6" s="62">
        <v>0</v>
      </c>
      <c r="T6" s="62">
        <v>0</v>
      </c>
      <c r="U6" s="62">
        <v>0</v>
      </c>
      <c r="V6" s="62">
        <v>0</v>
      </c>
      <c r="W6" s="62">
        <v>0</v>
      </c>
      <c r="X6" s="62">
        <v>0</v>
      </c>
      <c r="Y6" s="62">
        <v>0</v>
      </c>
      <c r="Z6" s="62">
        <v>0</v>
      </c>
      <c r="AA6" s="62">
        <v>0</v>
      </c>
      <c r="AB6" s="62">
        <v>0</v>
      </c>
      <c r="AC6" s="62">
        <v>0</v>
      </c>
      <c r="AD6" s="62">
        <v>0</v>
      </c>
      <c r="AE6" s="62">
        <v>0</v>
      </c>
      <c r="AF6" s="62">
        <v>0</v>
      </c>
      <c r="AG6" s="62">
        <v>0</v>
      </c>
      <c r="AH6" s="62">
        <v>0</v>
      </c>
      <c r="AI6" s="62">
        <v>0</v>
      </c>
      <c r="AJ6" s="62">
        <v>0</v>
      </c>
      <c r="AK6" s="62">
        <v>0</v>
      </c>
      <c r="AL6" s="62">
        <v>0</v>
      </c>
      <c r="AM6" s="62">
        <v>0</v>
      </c>
      <c r="AN6" s="62">
        <v>0</v>
      </c>
      <c r="AO6" s="62">
        <v>0</v>
      </c>
      <c r="AP6" s="62">
        <v>0</v>
      </c>
      <c r="AQ6" s="62">
        <v>0</v>
      </c>
      <c r="AR6" s="62">
        <v>0</v>
      </c>
      <c r="AS6" s="62">
        <v>0</v>
      </c>
      <c r="AT6" s="62">
        <v>0</v>
      </c>
      <c r="AU6" s="62">
        <v>0</v>
      </c>
      <c r="AV6" s="62">
        <v>0</v>
      </c>
      <c r="AW6" s="62">
        <v>0</v>
      </c>
      <c r="AX6" s="62">
        <v>0</v>
      </c>
      <c r="AY6" s="62">
        <v>0</v>
      </c>
      <c r="AZ6" s="62">
        <v>0</v>
      </c>
      <c r="BA6" s="62">
        <v>0</v>
      </c>
      <c r="BB6" s="62">
        <v>0</v>
      </c>
      <c r="BC6" s="62">
        <v>0</v>
      </c>
      <c r="BD6" s="62">
        <v>0</v>
      </c>
      <c r="BE6" s="62">
        <v>0</v>
      </c>
      <c r="BF6" s="62">
        <v>0</v>
      </c>
      <c r="BG6" s="62">
        <v>0</v>
      </c>
      <c r="BH6" s="62">
        <v>0</v>
      </c>
      <c r="BI6" s="62">
        <v>0</v>
      </c>
      <c r="BJ6" s="62">
        <v>0</v>
      </c>
      <c r="BK6" s="62">
        <v>0</v>
      </c>
      <c r="BL6" s="62">
        <v>0</v>
      </c>
      <c r="BM6" s="62">
        <v>0</v>
      </c>
      <c r="BN6" s="62">
        <v>0</v>
      </c>
      <c r="BO6" s="62">
        <v>0</v>
      </c>
      <c r="BP6" s="62">
        <v>0</v>
      </c>
      <c r="BQ6" s="62">
        <v>0</v>
      </c>
      <c r="BR6" s="62">
        <v>0</v>
      </c>
      <c r="BS6" s="62">
        <v>0</v>
      </c>
      <c r="BT6" s="62">
        <v>0</v>
      </c>
      <c r="BU6" s="62">
        <v>0</v>
      </c>
      <c r="BV6" s="62">
        <v>0</v>
      </c>
      <c r="BW6" s="62">
        <v>0</v>
      </c>
      <c r="BX6" s="62">
        <v>0</v>
      </c>
      <c r="BY6" s="62">
        <v>0</v>
      </c>
      <c r="BZ6" s="62">
        <v>0</v>
      </c>
      <c r="CA6" s="62">
        <v>0</v>
      </c>
      <c r="CB6" s="62">
        <v>0</v>
      </c>
      <c r="CC6" s="62">
        <v>0</v>
      </c>
      <c r="CD6" s="62">
        <v>0</v>
      </c>
      <c r="CE6" s="62">
        <v>0</v>
      </c>
      <c r="CF6" s="62">
        <v>0</v>
      </c>
      <c r="CG6" s="62">
        <v>0</v>
      </c>
      <c r="CH6" s="62">
        <v>0</v>
      </c>
      <c r="CI6" s="62">
        <v>0</v>
      </c>
      <c r="CJ6" s="62">
        <v>0</v>
      </c>
      <c r="CK6" s="62">
        <v>96</v>
      </c>
      <c r="CL6" s="62">
        <v>0</v>
      </c>
      <c r="CM6" s="62">
        <v>0</v>
      </c>
      <c r="CN6" s="62">
        <v>0</v>
      </c>
      <c r="CO6" s="62">
        <v>0</v>
      </c>
      <c r="CP6" s="62">
        <v>0</v>
      </c>
      <c r="CQ6" s="62">
        <v>0</v>
      </c>
      <c r="CR6" s="62">
        <v>0</v>
      </c>
      <c r="CS6" s="62">
        <v>0</v>
      </c>
      <c r="CT6" s="62">
        <v>0</v>
      </c>
      <c r="CU6" s="62">
        <v>0</v>
      </c>
      <c r="CV6" s="62">
        <v>0</v>
      </c>
      <c r="CW6" s="62">
        <v>0</v>
      </c>
      <c r="CX6" s="62">
        <v>0</v>
      </c>
      <c r="CY6" s="62">
        <v>20</v>
      </c>
      <c r="CZ6" s="62">
        <v>0</v>
      </c>
      <c r="DA6" s="62">
        <v>0</v>
      </c>
      <c r="DB6" s="24">
        <v>0</v>
      </c>
      <c r="DC6" s="24">
        <v>6913</v>
      </c>
      <c r="DD6" s="43">
        <v>0</v>
      </c>
      <c r="DE6" s="62">
        <v>3933</v>
      </c>
      <c r="DF6" s="62">
        <v>0</v>
      </c>
      <c r="DG6" s="62">
        <v>0</v>
      </c>
      <c r="DH6" s="62">
        <v>0</v>
      </c>
      <c r="DI6" s="62">
        <v>0</v>
      </c>
      <c r="DJ6" s="62">
        <v>0</v>
      </c>
      <c r="DK6" s="62">
        <v>3933</v>
      </c>
      <c r="DL6" s="39">
        <v>10846</v>
      </c>
      <c r="DM6" s="39">
        <v>124</v>
      </c>
      <c r="DN6" s="39">
        <v>4057</v>
      </c>
      <c r="DO6" s="39">
        <v>10970</v>
      </c>
      <c r="DP6" s="39">
        <v>-467</v>
      </c>
      <c r="DQ6" s="39">
        <v>3590</v>
      </c>
      <c r="DR6" s="39">
        <v>10503</v>
      </c>
      <c r="DT6" s="395">
        <v>3933</v>
      </c>
    </row>
    <row r="7" spans="1:124" ht="12.75" customHeight="1">
      <c r="A7" s="253">
        <v>15</v>
      </c>
      <c r="B7" s="82" t="s">
        <v>0</v>
      </c>
      <c r="C7" s="62">
        <v>23</v>
      </c>
      <c r="D7" s="62">
        <v>0</v>
      </c>
      <c r="E7" s="62">
        <v>0</v>
      </c>
      <c r="F7" s="62">
        <v>5692</v>
      </c>
      <c r="G7" s="62">
        <v>13</v>
      </c>
      <c r="H7" s="62">
        <v>0</v>
      </c>
      <c r="I7" s="62">
        <v>2</v>
      </c>
      <c r="J7" s="62">
        <v>38</v>
      </c>
      <c r="K7" s="62">
        <v>0</v>
      </c>
      <c r="L7" s="62">
        <v>2</v>
      </c>
      <c r="M7" s="62">
        <v>0</v>
      </c>
      <c r="N7" s="62">
        <v>0</v>
      </c>
      <c r="O7" s="62">
        <v>0</v>
      </c>
      <c r="P7" s="62">
        <v>8444</v>
      </c>
      <c r="Q7" s="62">
        <v>0</v>
      </c>
      <c r="R7" s="62">
        <v>0</v>
      </c>
      <c r="S7" s="62">
        <v>0</v>
      </c>
      <c r="T7" s="62">
        <v>0</v>
      </c>
      <c r="U7" s="62">
        <v>0</v>
      </c>
      <c r="V7" s="62">
        <v>7</v>
      </c>
      <c r="W7" s="62">
        <v>0</v>
      </c>
      <c r="X7" s="62">
        <v>0</v>
      </c>
      <c r="Y7" s="62">
        <v>0</v>
      </c>
      <c r="Z7" s="62">
        <v>0</v>
      </c>
      <c r="AA7" s="62">
        <v>0</v>
      </c>
      <c r="AB7" s="62">
        <v>7</v>
      </c>
      <c r="AC7" s="62">
        <v>0</v>
      </c>
      <c r="AD7" s="62">
        <v>0</v>
      </c>
      <c r="AE7" s="62">
        <v>0</v>
      </c>
      <c r="AF7" s="62">
        <v>0</v>
      </c>
      <c r="AG7" s="62">
        <v>6</v>
      </c>
      <c r="AH7" s="62">
        <v>0</v>
      </c>
      <c r="AI7" s="62">
        <v>0</v>
      </c>
      <c r="AJ7" s="62">
        <v>0</v>
      </c>
      <c r="AK7" s="62">
        <v>0</v>
      </c>
      <c r="AL7" s="62">
        <v>0</v>
      </c>
      <c r="AM7" s="62">
        <v>0</v>
      </c>
      <c r="AN7" s="62">
        <v>0</v>
      </c>
      <c r="AO7" s="62">
        <v>0</v>
      </c>
      <c r="AP7" s="62">
        <v>0</v>
      </c>
      <c r="AQ7" s="62">
        <v>0</v>
      </c>
      <c r="AR7" s="62">
        <v>0</v>
      </c>
      <c r="AS7" s="62">
        <v>0</v>
      </c>
      <c r="AT7" s="62">
        <v>0</v>
      </c>
      <c r="AU7" s="62">
        <v>0</v>
      </c>
      <c r="AV7" s="62">
        <v>0</v>
      </c>
      <c r="AW7" s="62">
        <v>0</v>
      </c>
      <c r="AX7" s="62">
        <v>0</v>
      </c>
      <c r="AY7" s="62">
        <v>0</v>
      </c>
      <c r="AZ7" s="62">
        <v>0</v>
      </c>
      <c r="BA7" s="62">
        <v>0</v>
      </c>
      <c r="BB7" s="62">
        <v>0</v>
      </c>
      <c r="BC7" s="62">
        <v>0</v>
      </c>
      <c r="BD7" s="62">
        <v>0</v>
      </c>
      <c r="BE7" s="62">
        <v>1</v>
      </c>
      <c r="BF7" s="62">
        <v>0</v>
      </c>
      <c r="BG7" s="62">
        <v>2</v>
      </c>
      <c r="BH7" s="62">
        <v>0</v>
      </c>
      <c r="BI7" s="62">
        <v>2</v>
      </c>
      <c r="BJ7" s="62">
        <v>2</v>
      </c>
      <c r="BK7" s="62">
        <v>11</v>
      </c>
      <c r="BL7" s="62">
        <v>2</v>
      </c>
      <c r="BM7" s="62">
        <v>0</v>
      </c>
      <c r="BN7" s="62">
        <v>0</v>
      </c>
      <c r="BO7" s="62">
        <v>0</v>
      </c>
      <c r="BP7" s="62">
        <v>0</v>
      </c>
      <c r="BQ7" s="62">
        <v>0</v>
      </c>
      <c r="BR7" s="62">
        <v>0</v>
      </c>
      <c r="BS7" s="62">
        <v>0</v>
      </c>
      <c r="BT7" s="62">
        <v>0</v>
      </c>
      <c r="BU7" s="62">
        <v>0</v>
      </c>
      <c r="BV7" s="62">
        <v>0</v>
      </c>
      <c r="BW7" s="62">
        <v>0</v>
      </c>
      <c r="BX7" s="62">
        <v>0</v>
      </c>
      <c r="BY7" s="62">
        <v>0</v>
      </c>
      <c r="BZ7" s="62">
        <v>0</v>
      </c>
      <c r="CA7" s="62">
        <v>0</v>
      </c>
      <c r="CB7" s="62">
        <v>0</v>
      </c>
      <c r="CC7" s="62">
        <v>0</v>
      </c>
      <c r="CD7" s="62">
        <v>0</v>
      </c>
      <c r="CE7" s="62">
        <v>0</v>
      </c>
      <c r="CF7" s="62">
        <v>0</v>
      </c>
      <c r="CG7" s="62">
        <v>0</v>
      </c>
      <c r="CH7" s="62">
        <v>0</v>
      </c>
      <c r="CI7" s="62">
        <v>0</v>
      </c>
      <c r="CJ7" s="62">
        <v>1</v>
      </c>
      <c r="CK7" s="62">
        <v>18</v>
      </c>
      <c r="CL7" s="62">
        <v>0</v>
      </c>
      <c r="CM7" s="62">
        <v>6</v>
      </c>
      <c r="CN7" s="62">
        <v>0</v>
      </c>
      <c r="CO7" s="62">
        <v>14</v>
      </c>
      <c r="CP7" s="62">
        <v>26</v>
      </c>
      <c r="CQ7" s="62">
        <v>0</v>
      </c>
      <c r="CR7" s="62">
        <v>0</v>
      </c>
      <c r="CS7" s="62">
        <v>0</v>
      </c>
      <c r="CT7" s="62">
        <v>0</v>
      </c>
      <c r="CU7" s="62">
        <v>0</v>
      </c>
      <c r="CV7" s="62">
        <v>83</v>
      </c>
      <c r="CW7" s="62">
        <v>279</v>
      </c>
      <c r="CX7" s="62">
        <v>0</v>
      </c>
      <c r="CY7" s="62">
        <v>0</v>
      </c>
      <c r="CZ7" s="62">
        <v>6</v>
      </c>
      <c r="DA7" s="62">
        <v>0</v>
      </c>
      <c r="DB7" s="24">
        <v>0</v>
      </c>
      <c r="DC7" s="24">
        <v>14687</v>
      </c>
      <c r="DD7" s="43">
        <v>29</v>
      </c>
      <c r="DE7" s="62">
        <v>1300</v>
      </c>
      <c r="DF7" s="62">
        <v>0</v>
      </c>
      <c r="DG7" s="62">
        <v>0</v>
      </c>
      <c r="DH7" s="62">
        <v>0</v>
      </c>
      <c r="DI7" s="62">
        <v>0</v>
      </c>
      <c r="DJ7" s="62">
        <v>2601</v>
      </c>
      <c r="DK7" s="62">
        <v>3930</v>
      </c>
      <c r="DL7" s="39">
        <v>18617</v>
      </c>
      <c r="DM7" s="39">
        <v>16757</v>
      </c>
      <c r="DN7" s="39">
        <v>20687</v>
      </c>
      <c r="DO7" s="39">
        <v>35374</v>
      </c>
      <c r="DP7" s="39">
        <v>-6844</v>
      </c>
      <c r="DQ7" s="39">
        <v>13843</v>
      </c>
      <c r="DR7" s="39">
        <v>28530</v>
      </c>
      <c r="DT7" s="395">
        <v>1300</v>
      </c>
    </row>
    <row r="8" spans="1:124" ht="12.75" customHeight="1">
      <c r="A8" s="254">
        <v>17</v>
      </c>
      <c r="B8" s="255" t="s">
        <v>1</v>
      </c>
      <c r="C8" s="63">
        <v>0</v>
      </c>
      <c r="D8" s="63">
        <v>0</v>
      </c>
      <c r="E8" s="63">
        <v>0</v>
      </c>
      <c r="F8" s="63">
        <v>0</v>
      </c>
      <c r="G8" s="63">
        <v>2368</v>
      </c>
      <c r="H8" s="63">
        <v>0</v>
      </c>
      <c r="I8" s="63">
        <v>0</v>
      </c>
      <c r="J8" s="63">
        <v>16327</v>
      </c>
      <c r="K8" s="63">
        <v>0</v>
      </c>
      <c r="L8" s="63">
        <v>21</v>
      </c>
      <c r="M8" s="63">
        <v>0</v>
      </c>
      <c r="N8" s="63">
        <v>0</v>
      </c>
      <c r="O8" s="63">
        <v>0</v>
      </c>
      <c r="P8" s="63">
        <v>0</v>
      </c>
      <c r="Q8" s="63">
        <v>0</v>
      </c>
      <c r="R8" s="63">
        <v>0</v>
      </c>
      <c r="S8" s="63">
        <v>0</v>
      </c>
      <c r="T8" s="63">
        <v>0</v>
      </c>
      <c r="U8" s="63">
        <v>0</v>
      </c>
      <c r="V8" s="63">
        <v>0</v>
      </c>
      <c r="W8" s="63">
        <v>0</v>
      </c>
      <c r="X8" s="63">
        <v>0</v>
      </c>
      <c r="Y8" s="63">
        <v>0</v>
      </c>
      <c r="Z8" s="63">
        <v>0</v>
      </c>
      <c r="AA8" s="63">
        <v>5</v>
      </c>
      <c r="AB8" s="63">
        <v>0</v>
      </c>
      <c r="AC8" s="63">
        <v>0</v>
      </c>
      <c r="AD8" s="63">
        <v>0</v>
      </c>
      <c r="AE8" s="63">
        <v>0</v>
      </c>
      <c r="AF8" s="63">
        <v>0</v>
      </c>
      <c r="AG8" s="63">
        <v>0</v>
      </c>
      <c r="AH8" s="63">
        <v>0</v>
      </c>
      <c r="AI8" s="63">
        <v>0</v>
      </c>
      <c r="AJ8" s="63">
        <v>0</v>
      </c>
      <c r="AK8" s="63">
        <v>0</v>
      </c>
      <c r="AL8" s="63">
        <v>0</v>
      </c>
      <c r="AM8" s="63">
        <v>0</v>
      </c>
      <c r="AN8" s="63">
        <v>0</v>
      </c>
      <c r="AO8" s="63">
        <v>0</v>
      </c>
      <c r="AP8" s="63">
        <v>0</v>
      </c>
      <c r="AQ8" s="63">
        <v>0</v>
      </c>
      <c r="AR8" s="63">
        <v>0</v>
      </c>
      <c r="AS8" s="63">
        <v>0</v>
      </c>
      <c r="AT8" s="63">
        <v>0</v>
      </c>
      <c r="AU8" s="63">
        <v>0</v>
      </c>
      <c r="AV8" s="63">
        <v>0</v>
      </c>
      <c r="AW8" s="63">
        <v>0</v>
      </c>
      <c r="AX8" s="63">
        <v>0</v>
      </c>
      <c r="AY8" s="63">
        <v>0</v>
      </c>
      <c r="AZ8" s="63">
        <v>0</v>
      </c>
      <c r="BA8" s="63">
        <v>0</v>
      </c>
      <c r="BB8" s="63">
        <v>0</v>
      </c>
      <c r="BC8" s="63">
        <v>0</v>
      </c>
      <c r="BD8" s="63">
        <v>0</v>
      </c>
      <c r="BE8" s="63">
        <v>0</v>
      </c>
      <c r="BF8" s="63">
        <v>0</v>
      </c>
      <c r="BG8" s="63">
        <v>33</v>
      </c>
      <c r="BH8" s="63">
        <v>0</v>
      </c>
      <c r="BI8" s="63">
        <v>0</v>
      </c>
      <c r="BJ8" s="63">
        <v>0</v>
      </c>
      <c r="BK8" s="63">
        <v>0</v>
      </c>
      <c r="BL8" s="63">
        <v>0</v>
      </c>
      <c r="BM8" s="63">
        <v>0</v>
      </c>
      <c r="BN8" s="63">
        <v>0</v>
      </c>
      <c r="BO8" s="63">
        <v>0</v>
      </c>
      <c r="BP8" s="63">
        <v>0</v>
      </c>
      <c r="BQ8" s="63">
        <v>0</v>
      </c>
      <c r="BR8" s="63">
        <v>0</v>
      </c>
      <c r="BS8" s="63">
        <v>0</v>
      </c>
      <c r="BT8" s="63">
        <v>0</v>
      </c>
      <c r="BU8" s="63">
        <v>0</v>
      </c>
      <c r="BV8" s="63">
        <v>0</v>
      </c>
      <c r="BW8" s="63">
        <v>0</v>
      </c>
      <c r="BX8" s="63">
        <v>0</v>
      </c>
      <c r="BY8" s="63">
        <v>0</v>
      </c>
      <c r="BZ8" s="63">
        <v>0</v>
      </c>
      <c r="CA8" s="63">
        <v>0</v>
      </c>
      <c r="CB8" s="63">
        <v>0</v>
      </c>
      <c r="CC8" s="63">
        <v>1</v>
      </c>
      <c r="CD8" s="63">
        <v>0</v>
      </c>
      <c r="CE8" s="63">
        <v>0</v>
      </c>
      <c r="CF8" s="63">
        <v>0</v>
      </c>
      <c r="CG8" s="63">
        <v>0</v>
      </c>
      <c r="CH8" s="63">
        <v>0</v>
      </c>
      <c r="CI8" s="63">
        <v>0</v>
      </c>
      <c r="CJ8" s="63">
        <v>2</v>
      </c>
      <c r="CK8" s="63">
        <v>20</v>
      </c>
      <c r="CL8" s="63">
        <v>0</v>
      </c>
      <c r="CM8" s="63">
        <v>150</v>
      </c>
      <c r="CN8" s="63">
        <v>0</v>
      </c>
      <c r="CO8" s="63">
        <v>87</v>
      </c>
      <c r="CP8" s="63">
        <v>188</v>
      </c>
      <c r="CQ8" s="63">
        <v>0</v>
      </c>
      <c r="CR8" s="63">
        <v>0</v>
      </c>
      <c r="CS8" s="63">
        <v>0</v>
      </c>
      <c r="CT8" s="63">
        <v>0</v>
      </c>
      <c r="CU8" s="63">
        <v>0</v>
      </c>
      <c r="CV8" s="63">
        <v>310</v>
      </c>
      <c r="CW8" s="63">
        <v>985</v>
      </c>
      <c r="CX8" s="63">
        <v>0</v>
      </c>
      <c r="CY8" s="63">
        <v>3</v>
      </c>
      <c r="CZ8" s="63">
        <v>23</v>
      </c>
      <c r="DA8" s="63">
        <v>0</v>
      </c>
      <c r="DB8" s="25">
        <v>0</v>
      </c>
      <c r="DC8" s="25">
        <v>20523</v>
      </c>
      <c r="DD8" s="50">
        <v>133</v>
      </c>
      <c r="DE8" s="63">
        <v>2647</v>
      </c>
      <c r="DF8" s="63">
        <v>0</v>
      </c>
      <c r="DG8" s="63">
        <v>0</v>
      </c>
      <c r="DH8" s="63">
        <v>0</v>
      </c>
      <c r="DI8" s="63">
        <v>0</v>
      </c>
      <c r="DJ8" s="63">
        <v>111</v>
      </c>
      <c r="DK8" s="63">
        <v>2891</v>
      </c>
      <c r="DL8" s="47">
        <v>23414</v>
      </c>
      <c r="DM8" s="47">
        <v>31519</v>
      </c>
      <c r="DN8" s="47">
        <v>34410</v>
      </c>
      <c r="DO8" s="47">
        <v>54933</v>
      </c>
      <c r="DP8" s="47">
        <v>-13545</v>
      </c>
      <c r="DQ8" s="47">
        <v>20865</v>
      </c>
      <c r="DR8" s="47">
        <v>41388</v>
      </c>
      <c r="DT8" s="395">
        <v>2647</v>
      </c>
    </row>
    <row r="9" spans="1:124" ht="12.75" customHeight="1">
      <c r="A9" s="253">
        <v>61</v>
      </c>
      <c r="B9" s="82" t="s">
        <v>223</v>
      </c>
      <c r="C9" s="62">
        <v>0</v>
      </c>
      <c r="D9" s="62">
        <v>0</v>
      </c>
      <c r="E9" s="62">
        <v>0</v>
      </c>
      <c r="F9" s="62">
        <v>2</v>
      </c>
      <c r="G9" s="62">
        <v>0</v>
      </c>
      <c r="H9" s="62">
        <v>0</v>
      </c>
      <c r="I9" s="62">
        <v>0</v>
      </c>
      <c r="J9" s="62">
        <v>49</v>
      </c>
      <c r="K9" s="62">
        <v>12</v>
      </c>
      <c r="L9" s="62">
        <v>6</v>
      </c>
      <c r="M9" s="62">
        <v>0</v>
      </c>
      <c r="N9" s="62">
        <v>1</v>
      </c>
      <c r="O9" s="62">
        <v>1</v>
      </c>
      <c r="P9" s="62">
        <v>0</v>
      </c>
      <c r="Q9" s="62">
        <v>0</v>
      </c>
      <c r="R9" s="62">
        <v>216</v>
      </c>
      <c r="S9" s="62">
        <v>0</v>
      </c>
      <c r="T9" s="62">
        <v>0</v>
      </c>
      <c r="U9" s="62">
        <v>695</v>
      </c>
      <c r="V9" s="62">
        <v>11</v>
      </c>
      <c r="W9" s="62">
        <v>119</v>
      </c>
      <c r="X9" s="62">
        <v>1372</v>
      </c>
      <c r="Y9" s="62">
        <v>41</v>
      </c>
      <c r="Z9" s="62">
        <v>4</v>
      </c>
      <c r="AA9" s="62">
        <v>6</v>
      </c>
      <c r="AB9" s="62">
        <v>4</v>
      </c>
      <c r="AC9" s="62">
        <v>278796</v>
      </c>
      <c r="AD9" s="62">
        <v>60769</v>
      </c>
      <c r="AE9" s="62">
        <v>2</v>
      </c>
      <c r="AF9" s="62">
        <v>3</v>
      </c>
      <c r="AG9" s="62">
        <v>0</v>
      </c>
      <c r="AH9" s="62">
        <v>0</v>
      </c>
      <c r="AI9" s="62">
        <v>4233</v>
      </c>
      <c r="AJ9" s="62">
        <v>185</v>
      </c>
      <c r="AK9" s="62">
        <v>131</v>
      </c>
      <c r="AL9" s="62">
        <v>9283</v>
      </c>
      <c r="AM9" s="62">
        <v>0</v>
      </c>
      <c r="AN9" s="62">
        <v>0</v>
      </c>
      <c r="AO9" s="62">
        <v>861</v>
      </c>
      <c r="AP9" s="62">
        <v>4</v>
      </c>
      <c r="AQ9" s="62">
        <v>3</v>
      </c>
      <c r="AR9" s="62">
        <v>6</v>
      </c>
      <c r="AS9" s="62">
        <v>2</v>
      </c>
      <c r="AT9" s="62">
        <v>0</v>
      </c>
      <c r="AU9" s="62">
        <v>0</v>
      </c>
      <c r="AV9" s="62">
        <v>14</v>
      </c>
      <c r="AW9" s="62">
        <v>6</v>
      </c>
      <c r="AX9" s="62">
        <v>1</v>
      </c>
      <c r="AY9" s="62">
        <v>0</v>
      </c>
      <c r="AZ9" s="62">
        <v>0</v>
      </c>
      <c r="BA9" s="62">
        <v>0</v>
      </c>
      <c r="BB9" s="62">
        <v>0</v>
      </c>
      <c r="BC9" s="62">
        <v>2</v>
      </c>
      <c r="BD9" s="62">
        <v>36</v>
      </c>
      <c r="BE9" s="62">
        <v>0</v>
      </c>
      <c r="BF9" s="62">
        <v>0</v>
      </c>
      <c r="BG9" s="62">
        <v>0</v>
      </c>
      <c r="BH9" s="62">
        <v>7</v>
      </c>
      <c r="BI9" s="62">
        <v>0</v>
      </c>
      <c r="BJ9" s="62">
        <v>0</v>
      </c>
      <c r="BK9" s="62">
        <v>1</v>
      </c>
      <c r="BL9" s="62">
        <v>1</v>
      </c>
      <c r="BM9" s="62">
        <v>103006</v>
      </c>
      <c r="BN9" s="62">
        <v>6817</v>
      </c>
      <c r="BO9" s="62">
        <v>0</v>
      </c>
      <c r="BP9" s="62">
        <v>0</v>
      </c>
      <c r="BQ9" s="62">
        <v>1</v>
      </c>
      <c r="BR9" s="62">
        <v>0</v>
      </c>
      <c r="BS9" s="62">
        <v>0</v>
      </c>
      <c r="BT9" s="62">
        <v>0</v>
      </c>
      <c r="BU9" s="62">
        <v>0</v>
      </c>
      <c r="BV9" s="62">
        <v>0</v>
      </c>
      <c r="BW9" s="62">
        <v>0</v>
      </c>
      <c r="BX9" s="62">
        <v>0</v>
      </c>
      <c r="BY9" s="62">
        <v>0</v>
      </c>
      <c r="BZ9" s="62">
        <v>0</v>
      </c>
      <c r="CA9" s="62">
        <v>0</v>
      </c>
      <c r="CB9" s="62">
        <v>0</v>
      </c>
      <c r="CC9" s="62">
        <v>0</v>
      </c>
      <c r="CD9" s="62">
        <v>0</v>
      </c>
      <c r="CE9" s="62">
        <v>0</v>
      </c>
      <c r="CF9" s="62">
        <v>0</v>
      </c>
      <c r="CG9" s="62">
        <v>0</v>
      </c>
      <c r="CH9" s="62">
        <v>0</v>
      </c>
      <c r="CI9" s="62">
        <v>0</v>
      </c>
      <c r="CJ9" s="62">
        <v>0</v>
      </c>
      <c r="CK9" s="62">
        <v>1</v>
      </c>
      <c r="CL9" s="62">
        <v>3</v>
      </c>
      <c r="CM9" s="62">
        <v>5</v>
      </c>
      <c r="CN9" s="62">
        <v>0</v>
      </c>
      <c r="CO9" s="62">
        <v>1</v>
      </c>
      <c r="CP9" s="62">
        <v>2</v>
      </c>
      <c r="CQ9" s="62">
        <v>3</v>
      </c>
      <c r="CR9" s="62">
        <v>3</v>
      </c>
      <c r="CS9" s="62">
        <v>0</v>
      </c>
      <c r="CT9" s="62">
        <v>0</v>
      </c>
      <c r="CU9" s="62">
        <v>0</v>
      </c>
      <c r="CV9" s="62">
        <v>7</v>
      </c>
      <c r="CW9" s="62">
        <v>0</v>
      </c>
      <c r="CX9" s="62">
        <v>5</v>
      </c>
      <c r="CY9" s="62">
        <v>1</v>
      </c>
      <c r="CZ9" s="62">
        <v>0</v>
      </c>
      <c r="DA9" s="62">
        <v>0</v>
      </c>
      <c r="DB9" s="24">
        <v>0</v>
      </c>
      <c r="DC9" s="24">
        <v>466740</v>
      </c>
      <c r="DD9" s="43">
        <v>0</v>
      </c>
      <c r="DE9" s="62">
        <v>0</v>
      </c>
      <c r="DF9" s="62">
        <v>0</v>
      </c>
      <c r="DG9" s="62">
        <v>0</v>
      </c>
      <c r="DH9" s="62">
        <v>0</v>
      </c>
      <c r="DI9" s="62">
        <v>0</v>
      </c>
      <c r="DJ9" s="62">
        <v>-516</v>
      </c>
      <c r="DK9" s="62">
        <v>-516</v>
      </c>
      <c r="DL9" s="39">
        <v>466224</v>
      </c>
      <c r="DM9" s="39">
        <v>0</v>
      </c>
      <c r="DN9" s="39">
        <v>-516</v>
      </c>
      <c r="DO9" s="39">
        <v>466224</v>
      </c>
      <c r="DP9" s="39">
        <v>-466224</v>
      </c>
      <c r="DQ9" s="39">
        <v>-466740</v>
      </c>
      <c r="DR9" s="39">
        <v>0</v>
      </c>
      <c r="DT9" s="395">
        <v>0</v>
      </c>
    </row>
    <row r="10" spans="1:124" ht="12.75" customHeight="1">
      <c r="A10" s="253">
        <v>62</v>
      </c>
      <c r="B10" s="82" t="s">
        <v>328</v>
      </c>
      <c r="C10" s="62">
        <v>0</v>
      </c>
      <c r="D10" s="62">
        <v>0</v>
      </c>
      <c r="E10" s="62">
        <v>0</v>
      </c>
      <c r="F10" s="62">
        <v>3</v>
      </c>
      <c r="G10" s="62">
        <v>0</v>
      </c>
      <c r="H10" s="62">
        <v>0</v>
      </c>
      <c r="I10" s="62">
        <v>146</v>
      </c>
      <c r="J10" s="62">
        <v>0</v>
      </c>
      <c r="K10" s="62">
        <v>0</v>
      </c>
      <c r="L10" s="62">
        <v>2</v>
      </c>
      <c r="M10" s="62">
        <v>0</v>
      </c>
      <c r="N10" s="62">
        <v>0</v>
      </c>
      <c r="O10" s="62">
        <v>0</v>
      </c>
      <c r="P10" s="62">
        <v>0</v>
      </c>
      <c r="Q10" s="62">
        <v>0</v>
      </c>
      <c r="R10" s="62">
        <v>41</v>
      </c>
      <c r="S10" s="62">
        <v>0</v>
      </c>
      <c r="T10" s="62">
        <v>0</v>
      </c>
      <c r="U10" s="62">
        <v>33</v>
      </c>
      <c r="V10" s="62">
        <v>451</v>
      </c>
      <c r="W10" s="62">
        <v>-5</v>
      </c>
      <c r="X10" s="62">
        <v>5</v>
      </c>
      <c r="Y10" s="62">
        <v>3</v>
      </c>
      <c r="Z10" s="62">
        <v>0</v>
      </c>
      <c r="AA10" s="62">
        <v>3</v>
      </c>
      <c r="AB10" s="62">
        <v>115</v>
      </c>
      <c r="AC10" s="62">
        <v>-569</v>
      </c>
      <c r="AD10" s="62">
        <v>215</v>
      </c>
      <c r="AE10" s="62">
        <v>0</v>
      </c>
      <c r="AF10" s="62">
        <v>2</v>
      </c>
      <c r="AG10" s="62">
        <v>0</v>
      </c>
      <c r="AH10" s="62">
        <v>3</v>
      </c>
      <c r="AI10" s="62">
        <v>5212</v>
      </c>
      <c r="AJ10" s="62">
        <v>582</v>
      </c>
      <c r="AK10" s="62">
        <v>1310</v>
      </c>
      <c r="AL10" s="62">
        <v>139158</v>
      </c>
      <c r="AM10" s="62">
        <v>2</v>
      </c>
      <c r="AN10" s="62">
        <v>0</v>
      </c>
      <c r="AO10" s="62">
        <v>260279</v>
      </c>
      <c r="AP10" s="62">
        <v>0</v>
      </c>
      <c r="AQ10" s="62">
        <v>1</v>
      </c>
      <c r="AR10" s="62">
        <v>1</v>
      </c>
      <c r="AS10" s="62">
        <v>1</v>
      </c>
      <c r="AT10" s="62">
        <v>1</v>
      </c>
      <c r="AU10" s="62">
        <v>3</v>
      </c>
      <c r="AV10" s="62">
        <v>0</v>
      </c>
      <c r="AW10" s="62">
        <v>0</v>
      </c>
      <c r="AX10" s="62">
        <v>0</v>
      </c>
      <c r="AY10" s="62">
        <v>0</v>
      </c>
      <c r="AZ10" s="62">
        <v>0</v>
      </c>
      <c r="BA10" s="62">
        <v>0</v>
      </c>
      <c r="BB10" s="62">
        <v>0</v>
      </c>
      <c r="BC10" s="62">
        <v>0</v>
      </c>
      <c r="BD10" s="62">
        <v>0</v>
      </c>
      <c r="BE10" s="62">
        <v>0</v>
      </c>
      <c r="BF10" s="62">
        <v>0</v>
      </c>
      <c r="BG10" s="62">
        <v>4</v>
      </c>
      <c r="BH10" s="62">
        <v>0</v>
      </c>
      <c r="BI10" s="62">
        <v>492</v>
      </c>
      <c r="BJ10" s="62">
        <v>15</v>
      </c>
      <c r="BK10" s="62">
        <v>1745</v>
      </c>
      <c r="BL10" s="62">
        <v>1076</v>
      </c>
      <c r="BM10" s="62">
        <v>-3</v>
      </c>
      <c r="BN10" s="62">
        <v>0</v>
      </c>
      <c r="BO10" s="62">
        <v>0</v>
      </c>
      <c r="BP10" s="62">
        <v>0</v>
      </c>
      <c r="BQ10" s="62">
        <v>0</v>
      </c>
      <c r="BR10" s="62">
        <v>0</v>
      </c>
      <c r="BS10" s="62">
        <v>0</v>
      </c>
      <c r="BT10" s="62">
        <v>0</v>
      </c>
      <c r="BU10" s="62">
        <v>0</v>
      </c>
      <c r="BV10" s="62">
        <v>0</v>
      </c>
      <c r="BW10" s="62">
        <v>0</v>
      </c>
      <c r="BX10" s="62">
        <v>0</v>
      </c>
      <c r="BY10" s="62">
        <v>0</v>
      </c>
      <c r="BZ10" s="62">
        <v>0</v>
      </c>
      <c r="CA10" s="62">
        <v>0</v>
      </c>
      <c r="CB10" s="62">
        <v>0</v>
      </c>
      <c r="CC10" s="62">
        <v>0</v>
      </c>
      <c r="CD10" s="62">
        <v>0</v>
      </c>
      <c r="CE10" s="62">
        <v>0</v>
      </c>
      <c r="CF10" s="62">
        <v>0</v>
      </c>
      <c r="CG10" s="62">
        <v>0</v>
      </c>
      <c r="CH10" s="62">
        <v>0</v>
      </c>
      <c r="CI10" s="62">
        <v>0</v>
      </c>
      <c r="CJ10" s="62">
        <v>3</v>
      </c>
      <c r="CK10" s="62">
        <v>0</v>
      </c>
      <c r="CL10" s="62">
        <v>0</v>
      </c>
      <c r="CM10" s="62">
        <v>0</v>
      </c>
      <c r="CN10" s="62">
        <v>0</v>
      </c>
      <c r="CO10" s="62">
        <v>0</v>
      </c>
      <c r="CP10" s="62">
        <v>0</v>
      </c>
      <c r="CQ10" s="62">
        <v>0</v>
      </c>
      <c r="CR10" s="62">
        <v>0</v>
      </c>
      <c r="CS10" s="62">
        <v>0</v>
      </c>
      <c r="CT10" s="62">
        <v>0</v>
      </c>
      <c r="CU10" s="62">
        <v>0</v>
      </c>
      <c r="CV10" s="62">
        <v>-4</v>
      </c>
      <c r="CW10" s="62">
        <v>-4</v>
      </c>
      <c r="CX10" s="62">
        <v>0</v>
      </c>
      <c r="CY10" s="62">
        <v>3</v>
      </c>
      <c r="CZ10" s="62">
        <v>1</v>
      </c>
      <c r="DA10" s="62">
        <v>0</v>
      </c>
      <c r="DB10" s="24">
        <v>8</v>
      </c>
      <c r="DC10" s="24">
        <v>410334</v>
      </c>
      <c r="DD10" s="43">
        <v>-49</v>
      </c>
      <c r="DE10" s="62">
        <v>-56</v>
      </c>
      <c r="DF10" s="62">
        <v>0</v>
      </c>
      <c r="DG10" s="62">
        <v>0</v>
      </c>
      <c r="DH10" s="62">
        <v>0</v>
      </c>
      <c r="DI10" s="62">
        <v>0</v>
      </c>
      <c r="DJ10" s="62">
        <v>-150</v>
      </c>
      <c r="DK10" s="62">
        <v>-255</v>
      </c>
      <c r="DL10" s="39">
        <v>410079</v>
      </c>
      <c r="DM10" s="39">
        <v>25663</v>
      </c>
      <c r="DN10" s="39">
        <v>25408</v>
      </c>
      <c r="DO10" s="39">
        <v>435742</v>
      </c>
      <c r="DP10" s="39">
        <v>-405703</v>
      </c>
      <c r="DQ10" s="39">
        <v>-380295</v>
      </c>
      <c r="DR10" s="39">
        <v>30039</v>
      </c>
      <c r="DT10" s="395">
        <v>-56</v>
      </c>
    </row>
    <row r="11" spans="1:124" ht="12.75" customHeight="1">
      <c r="A11" s="253">
        <v>111</v>
      </c>
      <c r="B11" s="82" t="s">
        <v>224</v>
      </c>
      <c r="C11" s="62">
        <v>0</v>
      </c>
      <c r="D11" s="62">
        <v>655</v>
      </c>
      <c r="E11" s="62">
        <v>0</v>
      </c>
      <c r="F11" s="62">
        <v>497</v>
      </c>
      <c r="G11" s="62">
        <v>2311</v>
      </c>
      <c r="H11" s="62">
        <v>0</v>
      </c>
      <c r="I11" s="62">
        <v>0</v>
      </c>
      <c r="J11" s="62">
        <v>21610</v>
      </c>
      <c r="K11" s="62">
        <v>4726</v>
      </c>
      <c r="L11" s="62">
        <v>3053</v>
      </c>
      <c r="M11" s="62">
        <v>0</v>
      </c>
      <c r="N11" s="62">
        <v>10</v>
      </c>
      <c r="O11" s="62">
        <v>2</v>
      </c>
      <c r="P11" s="62">
        <v>0</v>
      </c>
      <c r="Q11" s="62">
        <v>0</v>
      </c>
      <c r="R11" s="62">
        <v>81</v>
      </c>
      <c r="S11" s="62">
        <v>0</v>
      </c>
      <c r="T11" s="62">
        <v>0</v>
      </c>
      <c r="U11" s="62">
        <v>1</v>
      </c>
      <c r="V11" s="62">
        <v>6</v>
      </c>
      <c r="W11" s="62">
        <v>0</v>
      </c>
      <c r="X11" s="62">
        <v>118</v>
      </c>
      <c r="Y11" s="62">
        <v>0</v>
      </c>
      <c r="Z11" s="62">
        <v>0</v>
      </c>
      <c r="AA11" s="62">
        <v>381</v>
      </c>
      <c r="AB11" s="62">
        <v>210</v>
      </c>
      <c r="AC11" s="62">
        <v>2</v>
      </c>
      <c r="AD11" s="62">
        <v>0</v>
      </c>
      <c r="AE11" s="62">
        <v>1</v>
      </c>
      <c r="AF11" s="62">
        <v>0</v>
      </c>
      <c r="AG11" s="62">
        <v>92</v>
      </c>
      <c r="AH11" s="62">
        <v>0</v>
      </c>
      <c r="AI11" s="62">
        <v>0</v>
      </c>
      <c r="AJ11" s="62">
        <v>12</v>
      </c>
      <c r="AK11" s="62">
        <v>37</v>
      </c>
      <c r="AL11" s="62">
        <v>0</v>
      </c>
      <c r="AM11" s="62">
        <v>0</v>
      </c>
      <c r="AN11" s="62">
        <v>0</v>
      </c>
      <c r="AO11" s="62">
        <v>0</v>
      </c>
      <c r="AP11" s="62">
        <v>0</v>
      </c>
      <c r="AQ11" s="62">
        <v>0</v>
      </c>
      <c r="AR11" s="62">
        <v>0</v>
      </c>
      <c r="AS11" s="62">
        <v>0</v>
      </c>
      <c r="AT11" s="62">
        <v>0</v>
      </c>
      <c r="AU11" s="62">
        <v>0</v>
      </c>
      <c r="AV11" s="62">
        <v>0</v>
      </c>
      <c r="AW11" s="62">
        <v>0</v>
      </c>
      <c r="AX11" s="62">
        <v>0</v>
      </c>
      <c r="AY11" s="62">
        <v>0</v>
      </c>
      <c r="AZ11" s="62">
        <v>0</v>
      </c>
      <c r="BA11" s="62">
        <v>0</v>
      </c>
      <c r="BB11" s="62">
        <v>0</v>
      </c>
      <c r="BC11" s="62">
        <v>0</v>
      </c>
      <c r="BD11" s="62">
        <v>0</v>
      </c>
      <c r="BE11" s="62">
        <v>0</v>
      </c>
      <c r="BF11" s="62">
        <v>0</v>
      </c>
      <c r="BG11" s="62">
        <v>21</v>
      </c>
      <c r="BH11" s="62">
        <v>0</v>
      </c>
      <c r="BI11" s="62">
        <v>0</v>
      </c>
      <c r="BJ11" s="62">
        <v>0</v>
      </c>
      <c r="BK11" s="62">
        <v>0</v>
      </c>
      <c r="BL11" s="62">
        <v>0</v>
      </c>
      <c r="BM11" s="62">
        <v>0</v>
      </c>
      <c r="BN11" s="62">
        <v>0</v>
      </c>
      <c r="BO11" s="62">
        <v>0</v>
      </c>
      <c r="BP11" s="62">
        <v>0</v>
      </c>
      <c r="BQ11" s="62">
        <v>0</v>
      </c>
      <c r="BR11" s="62">
        <v>0</v>
      </c>
      <c r="BS11" s="62">
        <v>0</v>
      </c>
      <c r="BT11" s="62">
        <v>0</v>
      </c>
      <c r="BU11" s="62">
        <v>0</v>
      </c>
      <c r="BV11" s="62">
        <v>0</v>
      </c>
      <c r="BW11" s="62">
        <v>0</v>
      </c>
      <c r="BX11" s="62">
        <v>0</v>
      </c>
      <c r="BY11" s="62">
        <v>0</v>
      </c>
      <c r="BZ11" s="62">
        <v>0</v>
      </c>
      <c r="CA11" s="62">
        <v>0</v>
      </c>
      <c r="CB11" s="62">
        <v>0</v>
      </c>
      <c r="CC11" s="62">
        <v>21</v>
      </c>
      <c r="CD11" s="62">
        <v>0</v>
      </c>
      <c r="CE11" s="62">
        <v>0</v>
      </c>
      <c r="CF11" s="62">
        <v>0</v>
      </c>
      <c r="CG11" s="62">
        <v>0</v>
      </c>
      <c r="CH11" s="62">
        <v>0</v>
      </c>
      <c r="CI11" s="62">
        <v>0</v>
      </c>
      <c r="CJ11" s="62">
        <v>110</v>
      </c>
      <c r="CK11" s="62">
        <v>1524</v>
      </c>
      <c r="CL11" s="62">
        <v>0</v>
      </c>
      <c r="CM11" s="62">
        <v>2311</v>
      </c>
      <c r="CN11" s="62">
        <v>0</v>
      </c>
      <c r="CO11" s="62">
        <v>1190</v>
      </c>
      <c r="CP11" s="62">
        <v>2416</v>
      </c>
      <c r="CQ11" s="62">
        <v>65</v>
      </c>
      <c r="CR11" s="62">
        <v>0</v>
      </c>
      <c r="CS11" s="62">
        <v>0</v>
      </c>
      <c r="CT11" s="62">
        <v>0</v>
      </c>
      <c r="CU11" s="62">
        <v>0</v>
      </c>
      <c r="CV11" s="62">
        <v>3894</v>
      </c>
      <c r="CW11" s="62">
        <v>25562</v>
      </c>
      <c r="CX11" s="62">
        <v>0</v>
      </c>
      <c r="CY11" s="62">
        <v>2</v>
      </c>
      <c r="CZ11" s="62">
        <v>308</v>
      </c>
      <c r="DA11" s="62">
        <v>0</v>
      </c>
      <c r="DB11" s="24">
        <v>0</v>
      </c>
      <c r="DC11" s="24">
        <v>71229</v>
      </c>
      <c r="DD11" s="43">
        <v>3847</v>
      </c>
      <c r="DE11" s="62">
        <v>172175</v>
      </c>
      <c r="DF11" s="62">
        <v>0</v>
      </c>
      <c r="DG11" s="62">
        <v>0</v>
      </c>
      <c r="DH11" s="62">
        <v>0</v>
      </c>
      <c r="DI11" s="62">
        <v>0</v>
      </c>
      <c r="DJ11" s="62">
        <v>-338</v>
      </c>
      <c r="DK11" s="62">
        <v>175684</v>
      </c>
      <c r="DL11" s="39">
        <v>246913</v>
      </c>
      <c r="DM11" s="39">
        <v>89715</v>
      </c>
      <c r="DN11" s="39">
        <v>265399</v>
      </c>
      <c r="DO11" s="39">
        <v>336628</v>
      </c>
      <c r="DP11" s="39">
        <v>-170616</v>
      </c>
      <c r="DQ11" s="39">
        <v>94783</v>
      </c>
      <c r="DR11" s="39">
        <v>166012</v>
      </c>
      <c r="DT11" s="395">
        <v>172175</v>
      </c>
    </row>
    <row r="12" spans="1:124" ht="12.75" customHeight="1">
      <c r="A12" s="253">
        <v>112</v>
      </c>
      <c r="B12" s="82" t="s">
        <v>225</v>
      </c>
      <c r="C12" s="62">
        <v>0</v>
      </c>
      <c r="D12" s="62">
        <v>11</v>
      </c>
      <c r="E12" s="62">
        <v>0</v>
      </c>
      <c r="F12" s="62">
        <v>0</v>
      </c>
      <c r="G12" s="62">
        <v>294</v>
      </c>
      <c r="H12" s="62">
        <v>0</v>
      </c>
      <c r="I12" s="62">
        <v>0</v>
      </c>
      <c r="J12" s="62">
        <v>366</v>
      </c>
      <c r="K12" s="62">
        <v>2924</v>
      </c>
      <c r="L12" s="62">
        <v>0</v>
      </c>
      <c r="M12" s="62">
        <v>0</v>
      </c>
      <c r="N12" s="62">
        <v>0</v>
      </c>
      <c r="O12" s="62">
        <v>0</v>
      </c>
      <c r="P12" s="62">
        <v>0</v>
      </c>
      <c r="Q12" s="62">
        <v>0</v>
      </c>
      <c r="R12" s="62">
        <v>0</v>
      </c>
      <c r="S12" s="62">
        <v>0</v>
      </c>
      <c r="T12" s="62">
        <v>0</v>
      </c>
      <c r="U12" s="62">
        <v>0</v>
      </c>
      <c r="V12" s="62">
        <v>0</v>
      </c>
      <c r="W12" s="62">
        <v>0</v>
      </c>
      <c r="X12" s="62">
        <v>2</v>
      </c>
      <c r="Y12" s="62">
        <v>0</v>
      </c>
      <c r="Z12" s="62">
        <v>0</v>
      </c>
      <c r="AA12" s="62">
        <v>2</v>
      </c>
      <c r="AB12" s="62">
        <v>0</v>
      </c>
      <c r="AC12" s="62">
        <v>0</v>
      </c>
      <c r="AD12" s="62">
        <v>0</v>
      </c>
      <c r="AE12" s="62">
        <v>0</v>
      </c>
      <c r="AF12" s="62">
        <v>0</v>
      </c>
      <c r="AG12" s="62">
        <v>0</v>
      </c>
      <c r="AH12" s="62">
        <v>0</v>
      </c>
      <c r="AI12" s="62">
        <v>0</v>
      </c>
      <c r="AJ12" s="62">
        <v>0</v>
      </c>
      <c r="AK12" s="62">
        <v>0</v>
      </c>
      <c r="AL12" s="62">
        <v>0</v>
      </c>
      <c r="AM12" s="62">
        <v>0</v>
      </c>
      <c r="AN12" s="62">
        <v>0</v>
      </c>
      <c r="AO12" s="62">
        <v>0</v>
      </c>
      <c r="AP12" s="62">
        <v>0</v>
      </c>
      <c r="AQ12" s="62">
        <v>0</v>
      </c>
      <c r="AR12" s="62">
        <v>0</v>
      </c>
      <c r="AS12" s="62">
        <v>0</v>
      </c>
      <c r="AT12" s="62">
        <v>0</v>
      </c>
      <c r="AU12" s="62">
        <v>0</v>
      </c>
      <c r="AV12" s="62">
        <v>0</v>
      </c>
      <c r="AW12" s="62">
        <v>0</v>
      </c>
      <c r="AX12" s="62">
        <v>0</v>
      </c>
      <c r="AY12" s="62">
        <v>0</v>
      </c>
      <c r="AZ12" s="62">
        <v>0</v>
      </c>
      <c r="BA12" s="62">
        <v>0</v>
      </c>
      <c r="BB12" s="62">
        <v>0</v>
      </c>
      <c r="BC12" s="62">
        <v>0</v>
      </c>
      <c r="BD12" s="62">
        <v>0</v>
      </c>
      <c r="BE12" s="62">
        <v>0</v>
      </c>
      <c r="BF12" s="62">
        <v>0</v>
      </c>
      <c r="BG12" s="62">
        <v>0</v>
      </c>
      <c r="BH12" s="62">
        <v>0</v>
      </c>
      <c r="BI12" s="62">
        <v>0</v>
      </c>
      <c r="BJ12" s="62">
        <v>0</v>
      </c>
      <c r="BK12" s="62">
        <v>0</v>
      </c>
      <c r="BL12" s="62">
        <v>0</v>
      </c>
      <c r="BM12" s="62">
        <v>0</v>
      </c>
      <c r="BN12" s="62">
        <v>0</v>
      </c>
      <c r="BO12" s="62">
        <v>0</v>
      </c>
      <c r="BP12" s="62">
        <v>0</v>
      </c>
      <c r="BQ12" s="62">
        <v>55</v>
      </c>
      <c r="BR12" s="62">
        <v>0</v>
      </c>
      <c r="BS12" s="62">
        <v>0</v>
      </c>
      <c r="BT12" s="62">
        <v>0</v>
      </c>
      <c r="BU12" s="62">
        <v>0</v>
      </c>
      <c r="BV12" s="62">
        <v>0</v>
      </c>
      <c r="BW12" s="62">
        <v>0</v>
      </c>
      <c r="BX12" s="62">
        <v>0</v>
      </c>
      <c r="BY12" s="62">
        <v>0</v>
      </c>
      <c r="BZ12" s="62">
        <v>0</v>
      </c>
      <c r="CA12" s="62">
        <v>0</v>
      </c>
      <c r="CB12" s="62">
        <v>0</v>
      </c>
      <c r="CC12" s="62">
        <v>22</v>
      </c>
      <c r="CD12" s="62">
        <v>0</v>
      </c>
      <c r="CE12" s="62">
        <v>0</v>
      </c>
      <c r="CF12" s="62">
        <v>0</v>
      </c>
      <c r="CG12" s="62">
        <v>0</v>
      </c>
      <c r="CH12" s="62">
        <v>0</v>
      </c>
      <c r="CI12" s="62">
        <v>0</v>
      </c>
      <c r="CJ12" s="62">
        <v>10</v>
      </c>
      <c r="CK12" s="62">
        <v>23</v>
      </c>
      <c r="CL12" s="62">
        <v>0</v>
      </c>
      <c r="CM12" s="62">
        <v>275</v>
      </c>
      <c r="CN12" s="62">
        <v>0</v>
      </c>
      <c r="CO12" s="62">
        <v>131</v>
      </c>
      <c r="CP12" s="62">
        <v>271</v>
      </c>
      <c r="CQ12" s="62">
        <v>0</v>
      </c>
      <c r="CR12" s="62">
        <v>0</v>
      </c>
      <c r="CS12" s="62">
        <v>0</v>
      </c>
      <c r="CT12" s="62">
        <v>0</v>
      </c>
      <c r="CU12" s="62">
        <v>2</v>
      </c>
      <c r="CV12" s="62">
        <v>1884</v>
      </c>
      <c r="CW12" s="62">
        <v>11162</v>
      </c>
      <c r="CX12" s="62">
        <v>0</v>
      </c>
      <c r="CY12" s="62">
        <v>0</v>
      </c>
      <c r="CZ12" s="62">
        <v>79</v>
      </c>
      <c r="DA12" s="62">
        <v>0</v>
      </c>
      <c r="DB12" s="24">
        <v>110</v>
      </c>
      <c r="DC12" s="24">
        <v>17623</v>
      </c>
      <c r="DD12" s="43">
        <v>2592</v>
      </c>
      <c r="DE12" s="62">
        <v>37497</v>
      </c>
      <c r="DF12" s="62">
        <v>0</v>
      </c>
      <c r="DG12" s="62">
        <v>0</v>
      </c>
      <c r="DH12" s="62">
        <v>0</v>
      </c>
      <c r="DI12" s="62">
        <v>0</v>
      </c>
      <c r="DJ12" s="62">
        <v>-1187</v>
      </c>
      <c r="DK12" s="62">
        <v>38902</v>
      </c>
      <c r="DL12" s="39">
        <v>56525</v>
      </c>
      <c r="DM12" s="39">
        <v>110968</v>
      </c>
      <c r="DN12" s="39">
        <v>149870</v>
      </c>
      <c r="DO12" s="39">
        <v>167493</v>
      </c>
      <c r="DP12" s="39">
        <v>-52584</v>
      </c>
      <c r="DQ12" s="39">
        <v>97286</v>
      </c>
      <c r="DR12" s="39">
        <v>114909</v>
      </c>
      <c r="DT12" s="395">
        <v>37497</v>
      </c>
    </row>
    <row r="13" spans="1:124" ht="12.75" customHeight="1">
      <c r="A13" s="254">
        <v>113</v>
      </c>
      <c r="B13" s="255" t="s">
        <v>329</v>
      </c>
      <c r="C13" s="63">
        <v>606</v>
      </c>
      <c r="D13" s="63">
        <v>15772</v>
      </c>
      <c r="E13" s="63">
        <v>206</v>
      </c>
      <c r="F13" s="63">
        <v>276</v>
      </c>
      <c r="G13" s="63">
        <v>3456</v>
      </c>
      <c r="H13" s="63">
        <v>0</v>
      </c>
      <c r="I13" s="63">
        <v>0</v>
      </c>
      <c r="J13" s="63">
        <v>0</v>
      </c>
      <c r="K13" s="63">
        <v>0</v>
      </c>
      <c r="L13" s="63">
        <v>527</v>
      </c>
      <c r="M13" s="63">
        <v>0</v>
      </c>
      <c r="N13" s="63">
        <v>0</v>
      </c>
      <c r="O13" s="63">
        <v>0</v>
      </c>
      <c r="P13" s="63">
        <v>0</v>
      </c>
      <c r="Q13" s="63">
        <v>0</v>
      </c>
      <c r="R13" s="63">
        <v>0</v>
      </c>
      <c r="S13" s="63">
        <v>0</v>
      </c>
      <c r="T13" s="63">
        <v>0</v>
      </c>
      <c r="U13" s="63">
        <v>3</v>
      </c>
      <c r="V13" s="63">
        <v>0</v>
      </c>
      <c r="W13" s="63">
        <v>0</v>
      </c>
      <c r="X13" s="63">
        <v>0</v>
      </c>
      <c r="Y13" s="63">
        <v>0</v>
      </c>
      <c r="Z13" s="63">
        <v>0</v>
      </c>
      <c r="AA13" s="63">
        <v>0</v>
      </c>
      <c r="AB13" s="63">
        <v>0</v>
      </c>
      <c r="AC13" s="63">
        <v>0</v>
      </c>
      <c r="AD13" s="63">
        <v>0</v>
      </c>
      <c r="AE13" s="63">
        <v>0</v>
      </c>
      <c r="AF13" s="63">
        <v>0</v>
      </c>
      <c r="AG13" s="63">
        <v>0</v>
      </c>
      <c r="AH13" s="63">
        <v>0</v>
      </c>
      <c r="AI13" s="63">
        <v>0</v>
      </c>
      <c r="AJ13" s="63">
        <v>0</v>
      </c>
      <c r="AK13" s="63">
        <v>0</v>
      </c>
      <c r="AL13" s="63">
        <v>0</v>
      </c>
      <c r="AM13" s="63">
        <v>0</v>
      </c>
      <c r="AN13" s="63">
        <v>0</v>
      </c>
      <c r="AO13" s="63">
        <v>0</v>
      </c>
      <c r="AP13" s="63">
        <v>0</v>
      </c>
      <c r="AQ13" s="63">
        <v>0</v>
      </c>
      <c r="AR13" s="63">
        <v>0</v>
      </c>
      <c r="AS13" s="63">
        <v>0</v>
      </c>
      <c r="AT13" s="63">
        <v>0</v>
      </c>
      <c r="AU13" s="63">
        <v>0</v>
      </c>
      <c r="AV13" s="63">
        <v>0</v>
      </c>
      <c r="AW13" s="63">
        <v>0</v>
      </c>
      <c r="AX13" s="63">
        <v>0</v>
      </c>
      <c r="AY13" s="63">
        <v>0</v>
      </c>
      <c r="AZ13" s="63">
        <v>0</v>
      </c>
      <c r="BA13" s="63">
        <v>0</v>
      </c>
      <c r="BB13" s="63">
        <v>0</v>
      </c>
      <c r="BC13" s="63">
        <v>0</v>
      </c>
      <c r="BD13" s="63">
        <v>0</v>
      </c>
      <c r="BE13" s="63">
        <v>0</v>
      </c>
      <c r="BF13" s="63">
        <v>0</v>
      </c>
      <c r="BG13" s="63">
        <v>0</v>
      </c>
      <c r="BH13" s="63">
        <v>0</v>
      </c>
      <c r="BI13" s="63">
        <v>0</v>
      </c>
      <c r="BJ13" s="63">
        <v>0</v>
      </c>
      <c r="BK13" s="63">
        <v>12</v>
      </c>
      <c r="BL13" s="63">
        <v>0</v>
      </c>
      <c r="BM13" s="63">
        <v>0</v>
      </c>
      <c r="BN13" s="63">
        <v>0</v>
      </c>
      <c r="BO13" s="63">
        <v>0</v>
      </c>
      <c r="BP13" s="63">
        <v>0</v>
      </c>
      <c r="BQ13" s="63">
        <v>27</v>
      </c>
      <c r="BR13" s="63">
        <v>0</v>
      </c>
      <c r="BS13" s="63">
        <v>0</v>
      </c>
      <c r="BT13" s="63">
        <v>0</v>
      </c>
      <c r="BU13" s="63">
        <v>0</v>
      </c>
      <c r="BV13" s="63">
        <v>0</v>
      </c>
      <c r="BW13" s="63">
        <v>0</v>
      </c>
      <c r="BX13" s="63">
        <v>0</v>
      </c>
      <c r="BY13" s="63">
        <v>0</v>
      </c>
      <c r="BZ13" s="63">
        <v>0</v>
      </c>
      <c r="CA13" s="63">
        <v>0</v>
      </c>
      <c r="CB13" s="63">
        <v>0</v>
      </c>
      <c r="CC13" s="63">
        <v>0</v>
      </c>
      <c r="CD13" s="63">
        <v>0</v>
      </c>
      <c r="CE13" s="63">
        <v>0</v>
      </c>
      <c r="CF13" s="63">
        <v>0</v>
      </c>
      <c r="CG13" s="63">
        <v>0</v>
      </c>
      <c r="CH13" s="63">
        <v>0</v>
      </c>
      <c r="CI13" s="63">
        <v>0</v>
      </c>
      <c r="CJ13" s="63">
        <v>0</v>
      </c>
      <c r="CK13" s="63">
        <v>87</v>
      </c>
      <c r="CL13" s="63">
        <v>144</v>
      </c>
      <c r="CM13" s="63">
        <v>23</v>
      </c>
      <c r="CN13" s="63">
        <v>0</v>
      </c>
      <c r="CO13" s="63">
        <v>4</v>
      </c>
      <c r="CP13" s="63">
        <v>3</v>
      </c>
      <c r="CQ13" s="63">
        <v>0</v>
      </c>
      <c r="CR13" s="63">
        <v>0</v>
      </c>
      <c r="CS13" s="63">
        <v>0</v>
      </c>
      <c r="CT13" s="63">
        <v>0</v>
      </c>
      <c r="CU13" s="63">
        <v>0</v>
      </c>
      <c r="CV13" s="63">
        <v>0</v>
      </c>
      <c r="CW13" s="63">
        <v>0</v>
      </c>
      <c r="CX13" s="63">
        <v>0</v>
      </c>
      <c r="CY13" s="63">
        <v>38</v>
      </c>
      <c r="CZ13" s="63">
        <v>0</v>
      </c>
      <c r="DA13" s="63">
        <v>0</v>
      </c>
      <c r="DB13" s="25">
        <v>0</v>
      </c>
      <c r="DC13" s="25">
        <v>21184</v>
      </c>
      <c r="DD13" s="50">
        <v>0</v>
      </c>
      <c r="DE13" s="63">
        <v>955</v>
      </c>
      <c r="DF13" s="63">
        <v>0</v>
      </c>
      <c r="DG13" s="63">
        <v>0</v>
      </c>
      <c r="DH13" s="63">
        <v>0</v>
      </c>
      <c r="DI13" s="63">
        <v>0</v>
      </c>
      <c r="DJ13" s="63">
        <v>18</v>
      </c>
      <c r="DK13" s="63">
        <v>973</v>
      </c>
      <c r="DL13" s="47">
        <v>22157</v>
      </c>
      <c r="DM13" s="47">
        <v>1673</v>
      </c>
      <c r="DN13" s="47">
        <v>2646</v>
      </c>
      <c r="DO13" s="47">
        <v>23830</v>
      </c>
      <c r="DP13" s="47">
        <v>-12333</v>
      </c>
      <c r="DQ13" s="47">
        <v>-9687</v>
      </c>
      <c r="DR13" s="47">
        <v>11497</v>
      </c>
      <c r="DT13" s="395">
        <v>955</v>
      </c>
    </row>
    <row r="14" spans="1:124" ht="12.75" customHeight="1">
      <c r="A14" s="253">
        <v>114</v>
      </c>
      <c r="B14" s="82" t="s">
        <v>227</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2">
        <v>0</v>
      </c>
      <c r="AY14" s="62">
        <v>0</v>
      </c>
      <c r="AZ14" s="62">
        <v>0</v>
      </c>
      <c r="BA14" s="62">
        <v>0</v>
      </c>
      <c r="BB14" s="62">
        <v>0</v>
      </c>
      <c r="BC14" s="62">
        <v>0</v>
      </c>
      <c r="BD14" s="62">
        <v>0</v>
      </c>
      <c r="BE14" s="62">
        <v>0</v>
      </c>
      <c r="BF14" s="62">
        <v>0</v>
      </c>
      <c r="BG14" s="62">
        <v>0</v>
      </c>
      <c r="BH14" s="62">
        <v>0</v>
      </c>
      <c r="BI14" s="62">
        <v>0</v>
      </c>
      <c r="BJ14" s="62">
        <v>0</v>
      </c>
      <c r="BK14" s="62">
        <v>0</v>
      </c>
      <c r="BL14" s="62">
        <v>0</v>
      </c>
      <c r="BM14" s="62">
        <v>0</v>
      </c>
      <c r="BN14" s="62">
        <v>0</v>
      </c>
      <c r="BO14" s="62">
        <v>0</v>
      </c>
      <c r="BP14" s="62">
        <v>0</v>
      </c>
      <c r="BQ14" s="62">
        <v>0</v>
      </c>
      <c r="BR14" s="62">
        <v>0</v>
      </c>
      <c r="BS14" s="62">
        <v>0</v>
      </c>
      <c r="BT14" s="62">
        <v>0</v>
      </c>
      <c r="BU14" s="62">
        <v>0</v>
      </c>
      <c r="BV14" s="62">
        <v>0</v>
      </c>
      <c r="BW14" s="62">
        <v>0</v>
      </c>
      <c r="BX14" s="62">
        <v>0</v>
      </c>
      <c r="BY14" s="62">
        <v>0</v>
      </c>
      <c r="BZ14" s="62">
        <v>0</v>
      </c>
      <c r="CA14" s="62">
        <v>0</v>
      </c>
      <c r="CB14" s="62">
        <v>0</v>
      </c>
      <c r="CC14" s="62">
        <v>0</v>
      </c>
      <c r="CD14" s="62">
        <v>0</v>
      </c>
      <c r="CE14" s="62">
        <v>0</v>
      </c>
      <c r="CF14" s="62">
        <v>0</v>
      </c>
      <c r="CG14" s="62">
        <v>0</v>
      </c>
      <c r="CH14" s="62">
        <v>0</v>
      </c>
      <c r="CI14" s="62">
        <v>0</v>
      </c>
      <c r="CJ14" s="62">
        <v>0</v>
      </c>
      <c r="CK14" s="62">
        <v>0</v>
      </c>
      <c r="CL14" s="62">
        <v>0</v>
      </c>
      <c r="CM14" s="62">
        <v>0</v>
      </c>
      <c r="CN14" s="62">
        <v>0</v>
      </c>
      <c r="CO14" s="62">
        <v>0</v>
      </c>
      <c r="CP14" s="62">
        <v>0</v>
      </c>
      <c r="CQ14" s="62">
        <v>0</v>
      </c>
      <c r="CR14" s="62">
        <v>0</v>
      </c>
      <c r="CS14" s="62">
        <v>0</v>
      </c>
      <c r="CT14" s="62">
        <v>0</v>
      </c>
      <c r="CU14" s="62">
        <v>0</v>
      </c>
      <c r="CV14" s="62">
        <v>0</v>
      </c>
      <c r="CW14" s="62">
        <v>0</v>
      </c>
      <c r="CX14" s="62">
        <v>0</v>
      </c>
      <c r="CY14" s="62">
        <v>0</v>
      </c>
      <c r="CZ14" s="62">
        <v>0</v>
      </c>
      <c r="DA14" s="62">
        <v>0</v>
      </c>
      <c r="DB14" s="24">
        <v>0</v>
      </c>
      <c r="DC14" s="24">
        <v>0</v>
      </c>
      <c r="DD14" s="43">
        <v>1564</v>
      </c>
      <c r="DE14" s="62">
        <v>24078</v>
      </c>
      <c r="DF14" s="62">
        <v>0</v>
      </c>
      <c r="DG14" s="62">
        <v>0</v>
      </c>
      <c r="DH14" s="62">
        <v>0</v>
      </c>
      <c r="DI14" s="62">
        <v>0</v>
      </c>
      <c r="DJ14" s="62">
        <v>203</v>
      </c>
      <c r="DK14" s="62">
        <v>25845</v>
      </c>
      <c r="DL14" s="39">
        <v>25845</v>
      </c>
      <c r="DM14" s="39">
        <v>0</v>
      </c>
      <c r="DN14" s="39">
        <v>25845</v>
      </c>
      <c r="DO14" s="39">
        <v>25845</v>
      </c>
      <c r="DP14" s="39">
        <v>-25845</v>
      </c>
      <c r="DQ14" s="39">
        <v>0</v>
      </c>
      <c r="DR14" s="39">
        <v>0</v>
      </c>
      <c r="DT14" s="395">
        <v>24078</v>
      </c>
    </row>
    <row r="15" spans="1:124" ht="12.75" customHeight="1">
      <c r="A15" s="253">
        <v>151</v>
      </c>
      <c r="B15" s="82" t="s">
        <v>228</v>
      </c>
      <c r="C15" s="62">
        <v>15</v>
      </c>
      <c r="D15" s="62">
        <v>1</v>
      </c>
      <c r="E15" s="62">
        <v>1</v>
      </c>
      <c r="F15" s="62">
        <v>52</v>
      </c>
      <c r="G15" s="62">
        <v>427</v>
      </c>
      <c r="H15" s="62">
        <v>0</v>
      </c>
      <c r="I15" s="62">
        <v>0</v>
      </c>
      <c r="J15" s="62">
        <v>0</v>
      </c>
      <c r="K15" s="62">
        <v>0</v>
      </c>
      <c r="L15" s="62">
        <v>0</v>
      </c>
      <c r="M15" s="62">
        <v>0</v>
      </c>
      <c r="N15" s="62">
        <v>1884</v>
      </c>
      <c r="O15" s="62">
        <v>2691</v>
      </c>
      <c r="P15" s="62">
        <v>9</v>
      </c>
      <c r="Q15" s="62">
        <v>130</v>
      </c>
      <c r="R15" s="62">
        <v>99</v>
      </c>
      <c r="S15" s="62">
        <v>0</v>
      </c>
      <c r="T15" s="62">
        <v>6</v>
      </c>
      <c r="U15" s="62">
        <v>8</v>
      </c>
      <c r="V15" s="62">
        <v>0</v>
      </c>
      <c r="W15" s="62">
        <v>0</v>
      </c>
      <c r="X15" s="62">
        <v>0</v>
      </c>
      <c r="Y15" s="62">
        <v>0</v>
      </c>
      <c r="Z15" s="62">
        <v>3</v>
      </c>
      <c r="AA15" s="62">
        <v>0</v>
      </c>
      <c r="AB15" s="62">
        <v>2</v>
      </c>
      <c r="AC15" s="62">
        <v>0</v>
      </c>
      <c r="AD15" s="62">
        <v>0</v>
      </c>
      <c r="AE15" s="62">
        <v>43</v>
      </c>
      <c r="AF15" s="62">
        <v>294</v>
      </c>
      <c r="AG15" s="62">
        <v>35</v>
      </c>
      <c r="AH15" s="62">
        <v>0</v>
      </c>
      <c r="AI15" s="62">
        <v>0</v>
      </c>
      <c r="AJ15" s="62">
        <v>0</v>
      </c>
      <c r="AK15" s="62">
        <v>27</v>
      </c>
      <c r="AL15" s="62">
        <v>0</v>
      </c>
      <c r="AM15" s="62">
        <v>0</v>
      </c>
      <c r="AN15" s="62">
        <v>0</v>
      </c>
      <c r="AO15" s="62">
        <v>0</v>
      </c>
      <c r="AP15" s="62">
        <v>49</v>
      </c>
      <c r="AQ15" s="62">
        <v>2</v>
      </c>
      <c r="AR15" s="62">
        <v>8</v>
      </c>
      <c r="AS15" s="62">
        <v>10</v>
      </c>
      <c r="AT15" s="62">
        <v>43</v>
      </c>
      <c r="AU15" s="62">
        <v>5</v>
      </c>
      <c r="AV15" s="62">
        <v>452</v>
      </c>
      <c r="AW15" s="62">
        <v>2</v>
      </c>
      <c r="AX15" s="62">
        <v>0</v>
      </c>
      <c r="AY15" s="62">
        <v>4</v>
      </c>
      <c r="AZ15" s="62">
        <v>0</v>
      </c>
      <c r="BA15" s="62">
        <v>0</v>
      </c>
      <c r="BB15" s="62">
        <v>119</v>
      </c>
      <c r="BC15" s="62">
        <v>0</v>
      </c>
      <c r="BD15" s="62">
        <v>269</v>
      </c>
      <c r="BE15" s="62">
        <v>522</v>
      </c>
      <c r="BF15" s="62">
        <v>0</v>
      </c>
      <c r="BG15" s="62">
        <v>32</v>
      </c>
      <c r="BH15" s="62">
        <v>1</v>
      </c>
      <c r="BI15" s="62">
        <v>96</v>
      </c>
      <c r="BJ15" s="62">
        <v>162</v>
      </c>
      <c r="BK15" s="62">
        <v>10</v>
      </c>
      <c r="BL15" s="62">
        <v>2</v>
      </c>
      <c r="BM15" s="62">
        <v>0</v>
      </c>
      <c r="BN15" s="62">
        <v>0</v>
      </c>
      <c r="BO15" s="62">
        <v>4</v>
      </c>
      <c r="BP15" s="62">
        <v>1</v>
      </c>
      <c r="BQ15" s="62">
        <v>170</v>
      </c>
      <c r="BR15" s="62">
        <v>1</v>
      </c>
      <c r="BS15" s="62">
        <v>0</v>
      </c>
      <c r="BT15" s="62">
        <v>0</v>
      </c>
      <c r="BU15" s="62">
        <v>0</v>
      </c>
      <c r="BV15" s="62">
        <v>5</v>
      </c>
      <c r="BW15" s="62">
        <v>8</v>
      </c>
      <c r="BX15" s="62">
        <v>1</v>
      </c>
      <c r="BY15" s="62">
        <v>475</v>
      </c>
      <c r="BZ15" s="62">
        <v>1</v>
      </c>
      <c r="CA15" s="62">
        <v>1</v>
      </c>
      <c r="CB15" s="62">
        <v>15</v>
      </c>
      <c r="CC15" s="62">
        <v>11</v>
      </c>
      <c r="CD15" s="62">
        <v>0</v>
      </c>
      <c r="CE15" s="62">
        <v>1</v>
      </c>
      <c r="CF15" s="62">
        <v>0</v>
      </c>
      <c r="CG15" s="62">
        <v>17</v>
      </c>
      <c r="CH15" s="62">
        <v>0</v>
      </c>
      <c r="CI15" s="62">
        <v>2</v>
      </c>
      <c r="CJ15" s="62">
        <v>27</v>
      </c>
      <c r="CK15" s="62">
        <v>0</v>
      </c>
      <c r="CL15" s="62">
        <v>0</v>
      </c>
      <c r="CM15" s="62">
        <v>30</v>
      </c>
      <c r="CN15" s="62">
        <v>37</v>
      </c>
      <c r="CO15" s="62">
        <v>9</v>
      </c>
      <c r="CP15" s="62">
        <v>8</v>
      </c>
      <c r="CQ15" s="62">
        <v>6</v>
      </c>
      <c r="CR15" s="62">
        <v>8</v>
      </c>
      <c r="CS15" s="62">
        <v>0</v>
      </c>
      <c r="CT15" s="62">
        <v>1</v>
      </c>
      <c r="CU15" s="62">
        <v>69</v>
      </c>
      <c r="CV15" s="62">
        <v>49</v>
      </c>
      <c r="CW15" s="62">
        <v>0</v>
      </c>
      <c r="CX15" s="62">
        <v>9</v>
      </c>
      <c r="CY15" s="62">
        <v>163</v>
      </c>
      <c r="CZ15" s="62">
        <v>14</v>
      </c>
      <c r="DA15" s="62">
        <v>189</v>
      </c>
      <c r="DB15" s="24">
        <v>5</v>
      </c>
      <c r="DC15" s="24">
        <v>8852</v>
      </c>
      <c r="DD15" s="43">
        <v>12</v>
      </c>
      <c r="DE15" s="62">
        <v>609</v>
      </c>
      <c r="DF15" s="62">
        <v>0</v>
      </c>
      <c r="DG15" s="62">
        <v>0</v>
      </c>
      <c r="DH15" s="62">
        <v>5</v>
      </c>
      <c r="DI15" s="62">
        <v>788</v>
      </c>
      <c r="DJ15" s="62">
        <v>-118</v>
      </c>
      <c r="DK15" s="62">
        <v>1296</v>
      </c>
      <c r="DL15" s="39">
        <v>10148</v>
      </c>
      <c r="DM15" s="39">
        <v>5657</v>
      </c>
      <c r="DN15" s="39">
        <v>6953</v>
      </c>
      <c r="DO15" s="39">
        <v>15805</v>
      </c>
      <c r="DP15" s="39">
        <v>-9305</v>
      </c>
      <c r="DQ15" s="39">
        <v>-2352</v>
      </c>
      <c r="DR15" s="39">
        <v>6500</v>
      </c>
      <c r="DT15" s="395">
        <v>609</v>
      </c>
    </row>
    <row r="16" spans="1:124" ht="12.75" customHeight="1">
      <c r="A16" s="253">
        <v>152</v>
      </c>
      <c r="B16" s="82" t="s">
        <v>229</v>
      </c>
      <c r="C16" s="62">
        <v>471</v>
      </c>
      <c r="D16" s="62">
        <v>31</v>
      </c>
      <c r="E16" s="62">
        <v>53</v>
      </c>
      <c r="F16" s="62">
        <v>3</v>
      </c>
      <c r="G16" s="62">
        <v>202</v>
      </c>
      <c r="H16" s="62">
        <v>0</v>
      </c>
      <c r="I16" s="62">
        <v>99</v>
      </c>
      <c r="J16" s="62">
        <v>140</v>
      </c>
      <c r="K16" s="62">
        <v>19</v>
      </c>
      <c r="L16" s="62">
        <v>0</v>
      </c>
      <c r="M16" s="62">
        <v>0</v>
      </c>
      <c r="N16" s="62">
        <v>8</v>
      </c>
      <c r="O16" s="62">
        <v>135</v>
      </c>
      <c r="P16" s="62">
        <v>28</v>
      </c>
      <c r="Q16" s="62">
        <v>26</v>
      </c>
      <c r="R16" s="62">
        <v>55</v>
      </c>
      <c r="S16" s="62">
        <v>4</v>
      </c>
      <c r="T16" s="62">
        <v>4</v>
      </c>
      <c r="U16" s="62">
        <v>38</v>
      </c>
      <c r="V16" s="62">
        <v>14</v>
      </c>
      <c r="W16" s="62">
        <v>12</v>
      </c>
      <c r="X16" s="62">
        <v>92</v>
      </c>
      <c r="Y16" s="62">
        <v>24</v>
      </c>
      <c r="Z16" s="62">
        <v>0</v>
      </c>
      <c r="AA16" s="62">
        <v>38</v>
      </c>
      <c r="AB16" s="62">
        <v>35</v>
      </c>
      <c r="AC16" s="62">
        <v>5</v>
      </c>
      <c r="AD16" s="62">
        <v>15</v>
      </c>
      <c r="AE16" s="62">
        <v>24</v>
      </c>
      <c r="AF16" s="62">
        <v>43</v>
      </c>
      <c r="AG16" s="62">
        <v>1</v>
      </c>
      <c r="AH16" s="62">
        <v>0</v>
      </c>
      <c r="AI16" s="62">
        <v>33</v>
      </c>
      <c r="AJ16" s="62">
        <v>66</v>
      </c>
      <c r="AK16" s="62">
        <v>40</v>
      </c>
      <c r="AL16" s="62">
        <v>276</v>
      </c>
      <c r="AM16" s="62">
        <v>5</v>
      </c>
      <c r="AN16" s="62">
        <v>2</v>
      </c>
      <c r="AO16" s="62">
        <v>33</v>
      </c>
      <c r="AP16" s="62">
        <v>17</v>
      </c>
      <c r="AQ16" s="62">
        <v>25</v>
      </c>
      <c r="AR16" s="62">
        <v>24</v>
      </c>
      <c r="AS16" s="62">
        <v>83</v>
      </c>
      <c r="AT16" s="62">
        <v>21</v>
      </c>
      <c r="AU16" s="62">
        <v>103</v>
      </c>
      <c r="AV16" s="62">
        <v>670</v>
      </c>
      <c r="AW16" s="62">
        <v>52</v>
      </c>
      <c r="AX16" s="62">
        <v>37</v>
      </c>
      <c r="AY16" s="62">
        <v>8</v>
      </c>
      <c r="AZ16" s="62">
        <v>7</v>
      </c>
      <c r="BA16" s="62">
        <v>7</v>
      </c>
      <c r="BB16" s="62">
        <v>66</v>
      </c>
      <c r="BC16" s="62">
        <v>25</v>
      </c>
      <c r="BD16" s="62">
        <v>542</v>
      </c>
      <c r="BE16" s="62">
        <v>179</v>
      </c>
      <c r="BF16" s="62">
        <v>0</v>
      </c>
      <c r="BG16" s="62">
        <v>41</v>
      </c>
      <c r="BH16" s="62">
        <v>47</v>
      </c>
      <c r="BI16" s="62">
        <v>746</v>
      </c>
      <c r="BJ16" s="62">
        <v>101</v>
      </c>
      <c r="BK16" s="62">
        <v>142</v>
      </c>
      <c r="BL16" s="62">
        <v>119</v>
      </c>
      <c r="BM16" s="62">
        <v>31</v>
      </c>
      <c r="BN16" s="62">
        <v>5</v>
      </c>
      <c r="BO16" s="62">
        <v>33</v>
      </c>
      <c r="BP16" s="62">
        <v>84</v>
      </c>
      <c r="BQ16" s="62">
        <v>2285</v>
      </c>
      <c r="BR16" s="62">
        <v>326</v>
      </c>
      <c r="BS16" s="62">
        <v>8</v>
      </c>
      <c r="BT16" s="62">
        <v>2</v>
      </c>
      <c r="BU16" s="62">
        <v>0</v>
      </c>
      <c r="BV16" s="62">
        <v>13</v>
      </c>
      <c r="BW16" s="62">
        <v>152</v>
      </c>
      <c r="BX16" s="62">
        <v>47</v>
      </c>
      <c r="BY16" s="62">
        <v>536</v>
      </c>
      <c r="BZ16" s="62">
        <v>26</v>
      </c>
      <c r="CA16" s="62">
        <v>1</v>
      </c>
      <c r="CB16" s="62">
        <v>49</v>
      </c>
      <c r="CC16" s="62">
        <v>51</v>
      </c>
      <c r="CD16" s="62">
        <v>13</v>
      </c>
      <c r="CE16" s="62">
        <v>51</v>
      </c>
      <c r="CF16" s="62">
        <v>16</v>
      </c>
      <c r="CG16" s="62">
        <v>42</v>
      </c>
      <c r="CH16" s="62">
        <v>0</v>
      </c>
      <c r="CI16" s="62">
        <v>27</v>
      </c>
      <c r="CJ16" s="62">
        <v>1179</v>
      </c>
      <c r="CK16" s="62">
        <v>22</v>
      </c>
      <c r="CL16" s="62">
        <v>56</v>
      </c>
      <c r="CM16" s="62">
        <v>1124</v>
      </c>
      <c r="CN16" s="62">
        <v>62</v>
      </c>
      <c r="CO16" s="62">
        <v>765</v>
      </c>
      <c r="CP16" s="62">
        <v>321</v>
      </c>
      <c r="CQ16" s="62">
        <v>1182</v>
      </c>
      <c r="CR16" s="62">
        <v>170</v>
      </c>
      <c r="CS16" s="62">
        <v>6</v>
      </c>
      <c r="CT16" s="62">
        <v>43</v>
      </c>
      <c r="CU16" s="62">
        <v>332</v>
      </c>
      <c r="CV16" s="62">
        <v>747</v>
      </c>
      <c r="CW16" s="62">
        <v>103</v>
      </c>
      <c r="CX16" s="62">
        <v>240</v>
      </c>
      <c r="CY16" s="62">
        <v>259</v>
      </c>
      <c r="CZ16" s="62">
        <v>217</v>
      </c>
      <c r="DA16" s="62">
        <v>32</v>
      </c>
      <c r="DB16" s="24">
        <v>13</v>
      </c>
      <c r="DC16" s="24">
        <v>15807</v>
      </c>
      <c r="DD16" s="43">
        <v>1002</v>
      </c>
      <c r="DE16" s="62">
        <v>42998</v>
      </c>
      <c r="DF16" s="62">
        <v>0</v>
      </c>
      <c r="DG16" s="62">
        <v>0</v>
      </c>
      <c r="DH16" s="62">
        <v>3</v>
      </c>
      <c r="DI16" s="62">
        <v>2237</v>
      </c>
      <c r="DJ16" s="62">
        <v>4520</v>
      </c>
      <c r="DK16" s="62">
        <v>50760</v>
      </c>
      <c r="DL16" s="39">
        <v>66567</v>
      </c>
      <c r="DM16" s="39">
        <v>6498</v>
      </c>
      <c r="DN16" s="39">
        <v>57258</v>
      </c>
      <c r="DO16" s="39">
        <v>73065</v>
      </c>
      <c r="DP16" s="39">
        <v>-60585</v>
      </c>
      <c r="DQ16" s="39">
        <v>-3327</v>
      </c>
      <c r="DR16" s="39">
        <v>12480</v>
      </c>
      <c r="DT16" s="395">
        <v>42998</v>
      </c>
    </row>
    <row r="17" spans="1:124" ht="12.75" customHeight="1">
      <c r="A17" s="253">
        <v>161</v>
      </c>
      <c r="B17" s="82" t="s">
        <v>330</v>
      </c>
      <c r="C17" s="62">
        <v>6</v>
      </c>
      <c r="D17" s="62">
        <v>170</v>
      </c>
      <c r="E17" s="62">
        <v>1</v>
      </c>
      <c r="F17" s="62">
        <v>124</v>
      </c>
      <c r="G17" s="62">
        <v>65</v>
      </c>
      <c r="H17" s="62">
        <v>0</v>
      </c>
      <c r="I17" s="62">
        <v>10</v>
      </c>
      <c r="J17" s="62">
        <v>61</v>
      </c>
      <c r="K17" s="62">
        <v>57</v>
      </c>
      <c r="L17" s="62">
        <v>39</v>
      </c>
      <c r="M17" s="62">
        <v>0</v>
      </c>
      <c r="N17" s="62">
        <v>0</v>
      </c>
      <c r="O17" s="62">
        <v>2</v>
      </c>
      <c r="P17" s="62">
        <v>1038</v>
      </c>
      <c r="Q17" s="62">
        <v>1835</v>
      </c>
      <c r="R17" s="62">
        <v>0</v>
      </c>
      <c r="S17" s="62">
        <v>1</v>
      </c>
      <c r="T17" s="62">
        <v>0</v>
      </c>
      <c r="U17" s="62">
        <v>2</v>
      </c>
      <c r="V17" s="62">
        <v>0</v>
      </c>
      <c r="W17" s="62">
        <v>0</v>
      </c>
      <c r="X17" s="62">
        <v>17</v>
      </c>
      <c r="Y17" s="62">
        <v>1</v>
      </c>
      <c r="Z17" s="62">
        <v>0</v>
      </c>
      <c r="AA17" s="62">
        <v>0</v>
      </c>
      <c r="AB17" s="62">
        <v>9</v>
      </c>
      <c r="AC17" s="62">
        <v>0</v>
      </c>
      <c r="AD17" s="62">
        <v>0</v>
      </c>
      <c r="AE17" s="62">
        <v>11</v>
      </c>
      <c r="AF17" s="62">
        <v>1</v>
      </c>
      <c r="AG17" s="62">
        <v>0</v>
      </c>
      <c r="AH17" s="62">
        <v>1</v>
      </c>
      <c r="AI17" s="62">
        <v>2</v>
      </c>
      <c r="AJ17" s="62">
        <v>335</v>
      </c>
      <c r="AK17" s="62">
        <v>69</v>
      </c>
      <c r="AL17" s="62">
        <v>7</v>
      </c>
      <c r="AM17" s="62">
        <v>0</v>
      </c>
      <c r="AN17" s="62">
        <v>0</v>
      </c>
      <c r="AO17" s="62">
        <v>0</v>
      </c>
      <c r="AP17" s="62">
        <v>155</v>
      </c>
      <c r="AQ17" s="62">
        <v>17</v>
      </c>
      <c r="AR17" s="62">
        <v>18</v>
      </c>
      <c r="AS17" s="62">
        <v>10</v>
      </c>
      <c r="AT17" s="62">
        <v>6</v>
      </c>
      <c r="AU17" s="62">
        <v>57</v>
      </c>
      <c r="AV17" s="62">
        <v>9</v>
      </c>
      <c r="AW17" s="62">
        <v>4</v>
      </c>
      <c r="AX17" s="62">
        <v>3</v>
      </c>
      <c r="AY17" s="62">
        <v>1</v>
      </c>
      <c r="AZ17" s="62">
        <v>1</v>
      </c>
      <c r="BA17" s="62">
        <v>8</v>
      </c>
      <c r="BB17" s="62">
        <v>4</v>
      </c>
      <c r="BC17" s="62">
        <v>0</v>
      </c>
      <c r="BD17" s="62">
        <v>124</v>
      </c>
      <c r="BE17" s="62">
        <v>667</v>
      </c>
      <c r="BF17" s="62">
        <v>0</v>
      </c>
      <c r="BG17" s="62">
        <v>162</v>
      </c>
      <c r="BH17" s="62">
        <v>0</v>
      </c>
      <c r="BI17" s="62">
        <v>14236</v>
      </c>
      <c r="BJ17" s="62">
        <v>897</v>
      </c>
      <c r="BK17" s="62">
        <v>222</v>
      </c>
      <c r="BL17" s="62">
        <v>288</v>
      </c>
      <c r="BM17" s="62">
        <v>943</v>
      </c>
      <c r="BN17" s="62">
        <v>0</v>
      </c>
      <c r="BO17" s="62">
        <v>0</v>
      </c>
      <c r="BP17" s="62">
        <v>0</v>
      </c>
      <c r="BQ17" s="62">
        <v>428</v>
      </c>
      <c r="BR17" s="62">
        <v>18</v>
      </c>
      <c r="BS17" s="62">
        <v>0</v>
      </c>
      <c r="BT17" s="62">
        <v>0</v>
      </c>
      <c r="BU17" s="62">
        <v>1</v>
      </c>
      <c r="BV17" s="62">
        <v>0</v>
      </c>
      <c r="BW17" s="62">
        <v>0</v>
      </c>
      <c r="BX17" s="62">
        <v>0</v>
      </c>
      <c r="BY17" s="62">
        <v>34</v>
      </c>
      <c r="BZ17" s="62">
        <v>0</v>
      </c>
      <c r="CA17" s="62">
        <v>0</v>
      </c>
      <c r="CB17" s="62">
        <v>26</v>
      </c>
      <c r="CC17" s="62">
        <v>23</v>
      </c>
      <c r="CD17" s="62">
        <v>0</v>
      </c>
      <c r="CE17" s="62">
        <v>5</v>
      </c>
      <c r="CF17" s="62">
        <v>2</v>
      </c>
      <c r="CG17" s="62">
        <v>1</v>
      </c>
      <c r="CH17" s="62">
        <v>0</v>
      </c>
      <c r="CI17" s="62">
        <v>1</v>
      </c>
      <c r="CJ17" s="62">
        <v>14</v>
      </c>
      <c r="CK17" s="62">
        <v>5</v>
      </c>
      <c r="CL17" s="62">
        <v>5</v>
      </c>
      <c r="CM17" s="62">
        <v>0</v>
      </c>
      <c r="CN17" s="62">
        <v>7</v>
      </c>
      <c r="CO17" s="62">
        <v>5</v>
      </c>
      <c r="CP17" s="62">
        <v>3</v>
      </c>
      <c r="CQ17" s="62">
        <v>6</v>
      </c>
      <c r="CR17" s="62">
        <v>2</v>
      </c>
      <c r="CS17" s="62">
        <v>0</v>
      </c>
      <c r="CT17" s="62">
        <v>1</v>
      </c>
      <c r="CU17" s="62">
        <v>53</v>
      </c>
      <c r="CV17" s="62">
        <v>18</v>
      </c>
      <c r="CW17" s="62">
        <v>135</v>
      </c>
      <c r="CX17" s="62">
        <v>14</v>
      </c>
      <c r="CY17" s="62">
        <v>39</v>
      </c>
      <c r="CZ17" s="62">
        <v>24</v>
      </c>
      <c r="DA17" s="62">
        <v>0</v>
      </c>
      <c r="DB17" s="24">
        <v>0</v>
      </c>
      <c r="DC17" s="24">
        <v>22566</v>
      </c>
      <c r="DD17" s="43">
        <v>50</v>
      </c>
      <c r="DE17" s="62">
        <v>382</v>
      </c>
      <c r="DF17" s="62">
        <v>6</v>
      </c>
      <c r="DG17" s="62">
        <v>0</v>
      </c>
      <c r="DH17" s="62">
        <v>6</v>
      </c>
      <c r="DI17" s="62">
        <v>213</v>
      </c>
      <c r="DJ17" s="62">
        <v>399</v>
      </c>
      <c r="DK17" s="62">
        <v>1056</v>
      </c>
      <c r="DL17" s="39">
        <v>23622</v>
      </c>
      <c r="DM17" s="39">
        <v>21754</v>
      </c>
      <c r="DN17" s="39">
        <v>22810</v>
      </c>
      <c r="DO17" s="39">
        <v>45376</v>
      </c>
      <c r="DP17" s="39">
        <v>-21774</v>
      </c>
      <c r="DQ17" s="39">
        <v>1036</v>
      </c>
      <c r="DR17" s="39">
        <v>23602</v>
      </c>
      <c r="DT17" s="395">
        <v>382</v>
      </c>
    </row>
    <row r="18" spans="1:124" ht="12.75" customHeight="1">
      <c r="A18" s="254">
        <v>162</v>
      </c>
      <c r="B18" s="255" t="s">
        <v>231</v>
      </c>
      <c r="C18" s="63">
        <v>0</v>
      </c>
      <c r="D18" s="63">
        <v>0</v>
      </c>
      <c r="E18" s="63">
        <v>0</v>
      </c>
      <c r="F18" s="63">
        <v>5</v>
      </c>
      <c r="G18" s="63">
        <v>12</v>
      </c>
      <c r="H18" s="63">
        <v>0</v>
      </c>
      <c r="I18" s="63">
        <v>42</v>
      </c>
      <c r="J18" s="63">
        <v>34</v>
      </c>
      <c r="K18" s="63">
        <v>12</v>
      </c>
      <c r="L18" s="63">
        <v>0</v>
      </c>
      <c r="M18" s="63">
        <v>0</v>
      </c>
      <c r="N18" s="63">
        <v>4</v>
      </c>
      <c r="O18" s="63">
        <v>8</v>
      </c>
      <c r="P18" s="63">
        <v>2</v>
      </c>
      <c r="Q18" s="63">
        <v>483</v>
      </c>
      <c r="R18" s="63">
        <v>22</v>
      </c>
      <c r="S18" s="63">
        <v>3</v>
      </c>
      <c r="T18" s="63">
        <v>6</v>
      </c>
      <c r="U18" s="63">
        <v>8</v>
      </c>
      <c r="V18" s="63">
        <v>20</v>
      </c>
      <c r="W18" s="63">
        <v>16</v>
      </c>
      <c r="X18" s="63">
        <v>122</v>
      </c>
      <c r="Y18" s="63">
        <v>13</v>
      </c>
      <c r="Z18" s="63">
        <v>0</v>
      </c>
      <c r="AA18" s="63">
        <v>60</v>
      </c>
      <c r="AB18" s="63">
        <v>22</v>
      </c>
      <c r="AC18" s="63">
        <v>3</v>
      </c>
      <c r="AD18" s="63">
        <v>10</v>
      </c>
      <c r="AE18" s="63">
        <v>57</v>
      </c>
      <c r="AF18" s="63">
        <v>25</v>
      </c>
      <c r="AG18" s="63">
        <v>0</v>
      </c>
      <c r="AH18" s="63">
        <v>0</v>
      </c>
      <c r="AI18" s="63">
        <v>26</v>
      </c>
      <c r="AJ18" s="63">
        <v>70</v>
      </c>
      <c r="AK18" s="63">
        <v>29</v>
      </c>
      <c r="AL18" s="63">
        <v>181</v>
      </c>
      <c r="AM18" s="63">
        <v>5</v>
      </c>
      <c r="AN18" s="63">
        <v>0</v>
      </c>
      <c r="AO18" s="63">
        <v>1</v>
      </c>
      <c r="AP18" s="63">
        <v>10</v>
      </c>
      <c r="AQ18" s="63">
        <v>6</v>
      </c>
      <c r="AR18" s="63">
        <v>6</v>
      </c>
      <c r="AS18" s="63">
        <v>36</v>
      </c>
      <c r="AT18" s="63">
        <v>11</v>
      </c>
      <c r="AU18" s="63">
        <v>14</v>
      </c>
      <c r="AV18" s="63">
        <v>231</v>
      </c>
      <c r="AW18" s="63">
        <v>19</v>
      </c>
      <c r="AX18" s="63">
        <v>13</v>
      </c>
      <c r="AY18" s="63">
        <v>2</v>
      </c>
      <c r="AZ18" s="63">
        <v>7</v>
      </c>
      <c r="BA18" s="63">
        <v>4</v>
      </c>
      <c r="BB18" s="63">
        <v>624</v>
      </c>
      <c r="BC18" s="63">
        <v>25</v>
      </c>
      <c r="BD18" s="63">
        <v>145</v>
      </c>
      <c r="BE18" s="63">
        <v>1130</v>
      </c>
      <c r="BF18" s="63">
        <v>0</v>
      </c>
      <c r="BG18" s="63">
        <v>16</v>
      </c>
      <c r="BH18" s="63">
        <v>4</v>
      </c>
      <c r="BI18" s="63">
        <v>2352</v>
      </c>
      <c r="BJ18" s="63">
        <v>1420</v>
      </c>
      <c r="BK18" s="63">
        <v>8</v>
      </c>
      <c r="BL18" s="63">
        <v>8</v>
      </c>
      <c r="BM18" s="63">
        <v>206</v>
      </c>
      <c r="BN18" s="63">
        <v>9</v>
      </c>
      <c r="BO18" s="63">
        <v>118</v>
      </c>
      <c r="BP18" s="63">
        <v>117</v>
      </c>
      <c r="BQ18" s="63">
        <v>696</v>
      </c>
      <c r="BR18" s="63">
        <v>591</v>
      </c>
      <c r="BS18" s="63">
        <v>30</v>
      </c>
      <c r="BT18" s="63">
        <v>135</v>
      </c>
      <c r="BU18" s="63">
        <v>50</v>
      </c>
      <c r="BV18" s="63">
        <v>4</v>
      </c>
      <c r="BW18" s="63">
        <v>51</v>
      </c>
      <c r="BX18" s="63">
        <v>0</v>
      </c>
      <c r="BY18" s="63">
        <v>217</v>
      </c>
      <c r="BZ18" s="63">
        <v>10</v>
      </c>
      <c r="CA18" s="63">
        <v>0</v>
      </c>
      <c r="CB18" s="63">
        <v>120</v>
      </c>
      <c r="CC18" s="63">
        <v>61</v>
      </c>
      <c r="CD18" s="63">
        <v>2</v>
      </c>
      <c r="CE18" s="63">
        <v>373</v>
      </c>
      <c r="CF18" s="63">
        <v>16</v>
      </c>
      <c r="CG18" s="63">
        <v>159</v>
      </c>
      <c r="CH18" s="63">
        <v>1</v>
      </c>
      <c r="CI18" s="63">
        <v>35</v>
      </c>
      <c r="CJ18" s="63">
        <v>329</v>
      </c>
      <c r="CK18" s="63">
        <v>359</v>
      </c>
      <c r="CL18" s="63">
        <v>127</v>
      </c>
      <c r="CM18" s="63">
        <v>849</v>
      </c>
      <c r="CN18" s="63">
        <v>12</v>
      </c>
      <c r="CO18" s="63">
        <v>1097</v>
      </c>
      <c r="CP18" s="63">
        <v>396</v>
      </c>
      <c r="CQ18" s="63">
        <v>650</v>
      </c>
      <c r="CR18" s="63">
        <v>76</v>
      </c>
      <c r="CS18" s="63">
        <v>9</v>
      </c>
      <c r="CT18" s="63">
        <v>11</v>
      </c>
      <c r="CU18" s="63">
        <v>367</v>
      </c>
      <c r="CV18" s="63">
        <v>240</v>
      </c>
      <c r="CW18" s="63">
        <v>391</v>
      </c>
      <c r="CX18" s="63">
        <v>39</v>
      </c>
      <c r="CY18" s="63">
        <v>392</v>
      </c>
      <c r="CZ18" s="63">
        <v>115</v>
      </c>
      <c r="DA18" s="63">
        <v>0</v>
      </c>
      <c r="DB18" s="25">
        <v>11</v>
      </c>
      <c r="DC18" s="25">
        <v>15863</v>
      </c>
      <c r="DD18" s="50">
        <v>191</v>
      </c>
      <c r="DE18" s="63">
        <v>1320</v>
      </c>
      <c r="DF18" s="63">
        <v>4</v>
      </c>
      <c r="DG18" s="63">
        <v>0</v>
      </c>
      <c r="DH18" s="63">
        <v>143</v>
      </c>
      <c r="DI18" s="63">
        <v>3617</v>
      </c>
      <c r="DJ18" s="63">
        <v>-148</v>
      </c>
      <c r="DK18" s="63">
        <v>5127</v>
      </c>
      <c r="DL18" s="47">
        <v>20990</v>
      </c>
      <c r="DM18" s="47">
        <v>8173</v>
      </c>
      <c r="DN18" s="47">
        <v>13300</v>
      </c>
      <c r="DO18" s="47">
        <v>29163</v>
      </c>
      <c r="DP18" s="47">
        <v>-16586</v>
      </c>
      <c r="DQ18" s="47">
        <v>-3286</v>
      </c>
      <c r="DR18" s="47">
        <v>12577</v>
      </c>
      <c r="DT18" s="395">
        <v>1320</v>
      </c>
    </row>
    <row r="19" spans="1:124" ht="12.75" customHeight="1">
      <c r="A19" s="253">
        <v>163</v>
      </c>
      <c r="B19" s="82" t="s">
        <v>232</v>
      </c>
      <c r="C19" s="62">
        <v>9</v>
      </c>
      <c r="D19" s="62">
        <v>0</v>
      </c>
      <c r="E19" s="62">
        <v>1</v>
      </c>
      <c r="F19" s="62">
        <v>0</v>
      </c>
      <c r="G19" s="62">
        <v>15</v>
      </c>
      <c r="H19" s="62">
        <v>0</v>
      </c>
      <c r="I19" s="62">
        <v>0</v>
      </c>
      <c r="J19" s="62">
        <v>19</v>
      </c>
      <c r="K19" s="62">
        <v>1</v>
      </c>
      <c r="L19" s="62">
        <v>1</v>
      </c>
      <c r="M19" s="62">
        <v>0</v>
      </c>
      <c r="N19" s="62">
        <v>3</v>
      </c>
      <c r="O19" s="62">
        <v>61</v>
      </c>
      <c r="P19" s="62">
        <v>53</v>
      </c>
      <c r="Q19" s="62">
        <v>180</v>
      </c>
      <c r="R19" s="62">
        <v>9529</v>
      </c>
      <c r="S19" s="62">
        <v>1479</v>
      </c>
      <c r="T19" s="62">
        <v>1670</v>
      </c>
      <c r="U19" s="62">
        <v>0</v>
      </c>
      <c r="V19" s="62">
        <v>2</v>
      </c>
      <c r="W19" s="62">
        <v>0</v>
      </c>
      <c r="X19" s="62">
        <v>0</v>
      </c>
      <c r="Y19" s="62">
        <v>35</v>
      </c>
      <c r="Z19" s="62">
        <v>6</v>
      </c>
      <c r="AA19" s="62">
        <v>74</v>
      </c>
      <c r="AB19" s="62">
        <v>11</v>
      </c>
      <c r="AC19" s="62">
        <v>0</v>
      </c>
      <c r="AD19" s="62">
        <v>0</v>
      </c>
      <c r="AE19" s="62">
        <v>244</v>
      </c>
      <c r="AF19" s="62">
        <v>81</v>
      </c>
      <c r="AG19" s="62">
        <v>1</v>
      </c>
      <c r="AH19" s="62">
        <v>0</v>
      </c>
      <c r="AI19" s="62">
        <v>0</v>
      </c>
      <c r="AJ19" s="62">
        <v>213</v>
      </c>
      <c r="AK19" s="62">
        <v>3</v>
      </c>
      <c r="AL19" s="62">
        <v>0</v>
      </c>
      <c r="AM19" s="62">
        <v>0</v>
      </c>
      <c r="AN19" s="62">
        <v>1</v>
      </c>
      <c r="AO19" s="62">
        <v>0</v>
      </c>
      <c r="AP19" s="62">
        <v>78</v>
      </c>
      <c r="AQ19" s="62">
        <v>2</v>
      </c>
      <c r="AR19" s="62">
        <v>8</v>
      </c>
      <c r="AS19" s="62">
        <v>26</v>
      </c>
      <c r="AT19" s="62">
        <v>5</v>
      </c>
      <c r="AU19" s="62">
        <v>9</v>
      </c>
      <c r="AV19" s="62">
        <v>211</v>
      </c>
      <c r="AW19" s="62">
        <v>59</v>
      </c>
      <c r="AX19" s="62">
        <v>32</v>
      </c>
      <c r="AY19" s="62">
        <v>3</v>
      </c>
      <c r="AZ19" s="62">
        <v>2</v>
      </c>
      <c r="BA19" s="62">
        <v>7</v>
      </c>
      <c r="BB19" s="62">
        <v>139</v>
      </c>
      <c r="BC19" s="62">
        <v>41</v>
      </c>
      <c r="BD19" s="62">
        <v>95</v>
      </c>
      <c r="BE19" s="62">
        <v>0</v>
      </c>
      <c r="BF19" s="62">
        <v>0</v>
      </c>
      <c r="BG19" s="62">
        <v>62</v>
      </c>
      <c r="BH19" s="62">
        <v>4</v>
      </c>
      <c r="BI19" s="62">
        <v>871</v>
      </c>
      <c r="BJ19" s="62">
        <v>158</v>
      </c>
      <c r="BK19" s="62">
        <v>0</v>
      </c>
      <c r="BL19" s="62">
        <v>0</v>
      </c>
      <c r="BM19" s="62">
        <v>0</v>
      </c>
      <c r="BN19" s="62">
        <v>0</v>
      </c>
      <c r="BO19" s="62">
        <v>0</v>
      </c>
      <c r="BP19" s="62">
        <v>8</v>
      </c>
      <c r="BQ19" s="62">
        <v>-294</v>
      </c>
      <c r="BR19" s="62">
        <v>106</v>
      </c>
      <c r="BS19" s="62">
        <v>0</v>
      </c>
      <c r="BT19" s="62">
        <v>0</v>
      </c>
      <c r="BU19" s="62">
        <v>26</v>
      </c>
      <c r="BV19" s="62">
        <v>0</v>
      </c>
      <c r="BW19" s="62">
        <v>29</v>
      </c>
      <c r="BX19" s="62">
        <v>0</v>
      </c>
      <c r="BY19" s="62">
        <v>11</v>
      </c>
      <c r="BZ19" s="62">
        <v>1</v>
      </c>
      <c r="CA19" s="62">
        <v>4</v>
      </c>
      <c r="CB19" s="62">
        <v>213</v>
      </c>
      <c r="CC19" s="62">
        <v>23</v>
      </c>
      <c r="CD19" s="62">
        <v>0</v>
      </c>
      <c r="CE19" s="62">
        <v>15</v>
      </c>
      <c r="CF19" s="62">
        <v>0</v>
      </c>
      <c r="CG19" s="62">
        <v>257</v>
      </c>
      <c r="CH19" s="62">
        <v>0</v>
      </c>
      <c r="CI19" s="62">
        <v>2205</v>
      </c>
      <c r="CJ19" s="62">
        <v>59</v>
      </c>
      <c r="CK19" s="62">
        <v>419</v>
      </c>
      <c r="CL19" s="62">
        <v>155</v>
      </c>
      <c r="CM19" s="62">
        <v>0</v>
      </c>
      <c r="CN19" s="62">
        <v>41</v>
      </c>
      <c r="CO19" s="62">
        <v>156</v>
      </c>
      <c r="CP19" s="62">
        <v>98</v>
      </c>
      <c r="CQ19" s="62">
        <v>95</v>
      </c>
      <c r="CR19" s="62">
        <v>0</v>
      </c>
      <c r="CS19" s="62">
        <v>0</v>
      </c>
      <c r="CT19" s="62">
        <v>11</v>
      </c>
      <c r="CU19" s="62">
        <v>636</v>
      </c>
      <c r="CV19" s="62">
        <v>80</v>
      </c>
      <c r="CW19" s="62">
        <v>0</v>
      </c>
      <c r="CX19" s="62">
        <v>24</v>
      </c>
      <c r="CY19" s="62">
        <v>57</v>
      </c>
      <c r="CZ19" s="62">
        <v>1</v>
      </c>
      <c r="DA19" s="62">
        <v>1381</v>
      </c>
      <c r="DB19" s="24">
        <v>17</v>
      </c>
      <c r="DC19" s="24">
        <v>21338</v>
      </c>
      <c r="DD19" s="43">
        <v>-350</v>
      </c>
      <c r="DE19" s="62">
        <v>-707</v>
      </c>
      <c r="DF19" s="62">
        <v>0</v>
      </c>
      <c r="DG19" s="62">
        <v>0</v>
      </c>
      <c r="DH19" s="62">
        <v>0</v>
      </c>
      <c r="DI19" s="62">
        <v>0</v>
      </c>
      <c r="DJ19" s="62">
        <v>-18</v>
      </c>
      <c r="DK19" s="62">
        <v>-1075</v>
      </c>
      <c r="DL19" s="39">
        <v>20263</v>
      </c>
      <c r="DM19" s="39">
        <v>22262</v>
      </c>
      <c r="DN19" s="39">
        <v>21187</v>
      </c>
      <c r="DO19" s="39">
        <v>42525</v>
      </c>
      <c r="DP19" s="39">
        <v>-16573</v>
      </c>
      <c r="DQ19" s="39">
        <v>4614</v>
      </c>
      <c r="DR19" s="39">
        <v>25952</v>
      </c>
      <c r="DT19" s="395">
        <v>-707</v>
      </c>
    </row>
    <row r="20" spans="1:124" ht="12.75" customHeight="1">
      <c r="A20" s="253">
        <v>164</v>
      </c>
      <c r="B20" s="82" t="s">
        <v>233</v>
      </c>
      <c r="C20" s="62">
        <v>2907</v>
      </c>
      <c r="D20" s="62">
        <v>210</v>
      </c>
      <c r="E20" s="62">
        <v>384</v>
      </c>
      <c r="F20" s="62">
        <v>117</v>
      </c>
      <c r="G20" s="62">
        <v>96</v>
      </c>
      <c r="H20" s="62">
        <v>0</v>
      </c>
      <c r="I20" s="62">
        <v>0</v>
      </c>
      <c r="J20" s="62">
        <v>2331</v>
      </c>
      <c r="K20" s="62">
        <v>2921</v>
      </c>
      <c r="L20" s="62">
        <v>17</v>
      </c>
      <c r="M20" s="62">
        <v>0</v>
      </c>
      <c r="N20" s="62">
        <v>9</v>
      </c>
      <c r="O20" s="62">
        <v>49</v>
      </c>
      <c r="P20" s="62">
        <v>9</v>
      </c>
      <c r="Q20" s="62">
        <v>131</v>
      </c>
      <c r="R20" s="62">
        <v>10</v>
      </c>
      <c r="S20" s="62">
        <v>3</v>
      </c>
      <c r="T20" s="62">
        <v>14</v>
      </c>
      <c r="U20" s="62">
        <v>30</v>
      </c>
      <c r="V20" s="62">
        <v>8</v>
      </c>
      <c r="W20" s="62">
        <v>0</v>
      </c>
      <c r="X20" s="62">
        <v>276</v>
      </c>
      <c r="Y20" s="62">
        <v>224</v>
      </c>
      <c r="Z20" s="62">
        <v>2</v>
      </c>
      <c r="AA20" s="62">
        <v>782</v>
      </c>
      <c r="AB20" s="62">
        <v>841</v>
      </c>
      <c r="AC20" s="62">
        <v>0</v>
      </c>
      <c r="AD20" s="62">
        <v>0</v>
      </c>
      <c r="AE20" s="62">
        <v>144</v>
      </c>
      <c r="AF20" s="62">
        <v>26</v>
      </c>
      <c r="AG20" s="62">
        <v>6</v>
      </c>
      <c r="AH20" s="62">
        <v>0</v>
      </c>
      <c r="AI20" s="62">
        <v>615</v>
      </c>
      <c r="AJ20" s="62">
        <v>350</v>
      </c>
      <c r="AK20" s="62">
        <v>89</v>
      </c>
      <c r="AL20" s="62">
        <v>0</v>
      </c>
      <c r="AM20" s="62">
        <v>0</v>
      </c>
      <c r="AN20" s="62">
        <v>0</v>
      </c>
      <c r="AO20" s="62">
        <v>0</v>
      </c>
      <c r="AP20" s="62">
        <v>5</v>
      </c>
      <c r="AQ20" s="62">
        <v>1</v>
      </c>
      <c r="AR20" s="62">
        <v>55</v>
      </c>
      <c r="AS20" s="62">
        <v>26</v>
      </c>
      <c r="AT20" s="62">
        <v>3</v>
      </c>
      <c r="AU20" s="62">
        <v>559</v>
      </c>
      <c r="AV20" s="62">
        <v>169</v>
      </c>
      <c r="AW20" s="62">
        <v>39</v>
      </c>
      <c r="AX20" s="62">
        <v>41</v>
      </c>
      <c r="AY20" s="62">
        <v>10</v>
      </c>
      <c r="AZ20" s="62">
        <v>9</v>
      </c>
      <c r="BA20" s="62">
        <v>61</v>
      </c>
      <c r="BB20" s="62">
        <v>173</v>
      </c>
      <c r="BC20" s="62">
        <v>13</v>
      </c>
      <c r="BD20" s="62">
        <v>65</v>
      </c>
      <c r="BE20" s="62">
        <v>4</v>
      </c>
      <c r="BF20" s="62">
        <v>0</v>
      </c>
      <c r="BG20" s="62">
        <v>79</v>
      </c>
      <c r="BH20" s="62">
        <v>36</v>
      </c>
      <c r="BI20" s="62">
        <v>5</v>
      </c>
      <c r="BJ20" s="62">
        <v>132</v>
      </c>
      <c r="BK20" s="62">
        <v>0</v>
      </c>
      <c r="BL20" s="62">
        <v>0</v>
      </c>
      <c r="BM20" s="62">
        <v>0</v>
      </c>
      <c r="BN20" s="62">
        <v>0</v>
      </c>
      <c r="BO20" s="62">
        <v>1</v>
      </c>
      <c r="BP20" s="62">
        <v>27</v>
      </c>
      <c r="BQ20" s="62">
        <v>3764</v>
      </c>
      <c r="BR20" s="62">
        <v>328</v>
      </c>
      <c r="BS20" s="62">
        <v>2</v>
      </c>
      <c r="BT20" s="62">
        <v>0</v>
      </c>
      <c r="BU20" s="62">
        <v>0</v>
      </c>
      <c r="BV20" s="62">
        <v>3</v>
      </c>
      <c r="BW20" s="62">
        <v>50</v>
      </c>
      <c r="BX20" s="62">
        <v>0</v>
      </c>
      <c r="BY20" s="62">
        <v>135</v>
      </c>
      <c r="BZ20" s="62">
        <v>8</v>
      </c>
      <c r="CA20" s="62">
        <v>1</v>
      </c>
      <c r="CB20" s="62">
        <v>88</v>
      </c>
      <c r="CC20" s="62">
        <v>32</v>
      </c>
      <c r="CD20" s="62">
        <v>3</v>
      </c>
      <c r="CE20" s="62">
        <v>32</v>
      </c>
      <c r="CF20" s="62">
        <v>9</v>
      </c>
      <c r="CG20" s="62">
        <v>44</v>
      </c>
      <c r="CH20" s="62">
        <v>0</v>
      </c>
      <c r="CI20" s="62">
        <v>11</v>
      </c>
      <c r="CJ20" s="62">
        <v>57</v>
      </c>
      <c r="CK20" s="62">
        <v>146</v>
      </c>
      <c r="CL20" s="62">
        <v>108</v>
      </c>
      <c r="CM20" s="62">
        <v>436</v>
      </c>
      <c r="CN20" s="62">
        <v>45</v>
      </c>
      <c r="CO20" s="62">
        <v>763</v>
      </c>
      <c r="CP20" s="62">
        <v>467</v>
      </c>
      <c r="CQ20" s="62">
        <v>87</v>
      </c>
      <c r="CR20" s="62">
        <v>0</v>
      </c>
      <c r="CS20" s="62">
        <v>9</v>
      </c>
      <c r="CT20" s="62">
        <v>0</v>
      </c>
      <c r="CU20" s="62">
        <v>278</v>
      </c>
      <c r="CV20" s="62">
        <v>54</v>
      </c>
      <c r="CW20" s="62">
        <v>443</v>
      </c>
      <c r="CX20" s="62">
        <v>18</v>
      </c>
      <c r="CY20" s="62">
        <v>38</v>
      </c>
      <c r="CZ20" s="62">
        <v>43</v>
      </c>
      <c r="DA20" s="62">
        <v>3513</v>
      </c>
      <c r="DB20" s="24">
        <v>14</v>
      </c>
      <c r="DC20" s="24">
        <v>25143</v>
      </c>
      <c r="DD20" s="43">
        <v>770</v>
      </c>
      <c r="DE20" s="62">
        <v>2346</v>
      </c>
      <c r="DF20" s="62">
        <v>0</v>
      </c>
      <c r="DG20" s="62">
        <v>0</v>
      </c>
      <c r="DH20" s="62">
        <v>0</v>
      </c>
      <c r="DI20" s="62">
        <v>0</v>
      </c>
      <c r="DJ20" s="62">
        <v>89</v>
      </c>
      <c r="DK20" s="62">
        <v>3205</v>
      </c>
      <c r="DL20" s="39">
        <v>28348</v>
      </c>
      <c r="DM20" s="39">
        <v>2719</v>
      </c>
      <c r="DN20" s="39">
        <v>5924</v>
      </c>
      <c r="DO20" s="39">
        <v>31067</v>
      </c>
      <c r="DP20" s="39">
        <v>-26857</v>
      </c>
      <c r="DQ20" s="39">
        <v>-20933</v>
      </c>
      <c r="DR20" s="39">
        <v>4210</v>
      </c>
      <c r="DT20" s="395">
        <v>2346</v>
      </c>
    </row>
    <row r="21" spans="1:124" ht="12.75" customHeight="1">
      <c r="A21" s="253">
        <v>191</v>
      </c>
      <c r="B21" s="82" t="s">
        <v>234</v>
      </c>
      <c r="C21" s="62">
        <v>10</v>
      </c>
      <c r="D21" s="62">
        <v>0</v>
      </c>
      <c r="E21" s="62">
        <v>3</v>
      </c>
      <c r="F21" s="62">
        <v>1</v>
      </c>
      <c r="G21" s="62">
        <v>24</v>
      </c>
      <c r="H21" s="62">
        <v>0</v>
      </c>
      <c r="I21" s="62">
        <v>12</v>
      </c>
      <c r="J21" s="62">
        <v>1349</v>
      </c>
      <c r="K21" s="62">
        <v>83</v>
      </c>
      <c r="L21" s="62">
        <v>2</v>
      </c>
      <c r="M21" s="62">
        <v>0</v>
      </c>
      <c r="N21" s="62">
        <v>2</v>
      </c>
      <c r="O21" s="62">
        <v>32</v>
      </c>
      <c r="P21" s="62">
        <v>13</v>
      </c>
      <c r="Q21" s="62">
        <v>51</v>
      </c>
      <c r="R21" s="62">
        <v>5</v>
      </c>
      <c r="S21" s="62">
        <v>10</v>
      </c>
      <c r="T21" s="62">
        <v>630</v>
      </c>
      <c r="U21" s="62">
        <v>3</v>
      </c>
      <c r="V21" s="62">
        <v>7</v>
      </c>
      <c r="W21" s="62">
        <v>17</v>
      </c>
      <c r="X21" s="62">
        <v>53</v>
      </c>
      <c r="Y21" s="62">
        <v>8</v>
      </c>
      <c r="Z21" s="62">
        <v>1</v>
      </c>
      <c r="AA21" s="62">
        <v>85</v>
      </c>
      <c r="AB21" s="62">
        <v>389</v>
      </c>
      <c r="AC21" s="62">
        <v>6</v>
      </c>
      <c r="AD21" s="62">
        <v>4</v>
      </c>
      <c r="AE21" s="62">
        <v>24</v>
      </c>
      <c r="AF21" s="62">
        <v>21</v>
      </c>
      <c r="AG21" s="62">
        <v>1</v>
      </c>
      <c r="AH21" s="62">
        <v>0</v>
      </c>
      <c r="AI21" s="62">
        <v>8</v>
      </c>
      <c r="AJ21" s="62">
        <v>25</v>
      </c>
      <c r="AK21" s="62">
        <v>1</v>
      </c>
      <c r="AL21" s="62">
        <v>24</v>
      </c>
      <c r="AM21" s="62">
        <v>8</v>
      </c>
      <c r="AN21" s="62">
        <v>0</v>
      </c>
      <c r="AO21" s="62">
        <v>32</v>
      </c>
      <c r="AP21" s="62">
        <v>7</v>
      </c>
      <c r="AQ21" s="62">
        <v>8</v>
      </c>
      <c r="AR21" s="62">
        <v>69</v>
      </c>
      <c r="AS21" s="62">
        <v>92</v>
      </c>
      <c r="AT21" s="62">
        <v>50</v>
      </c>
      <c r="AU21" s="62">
        <v>1611</v>
      </c>
      <c r="AV21" s="62">
        <v>977</v>
      </c>
      <c r="AW21" s="62">
        <v>34</v>
      </c>
      <c r="AX21" s="62">
        <v>24</v>
      </c>
      <c r="AY21" s="62">
        <v>20</v>
      </c>
      <c r="AZ21" s="62">
        <v>14</v>
      </c>
      <c r="BA21" s="62">
        <v>2</v>
      </c>
      <c r="BB21" s="62">
        <v>3355</v>
      </c>
      <c r="BC21" s="62">
        <v>71</v>
      </c>
      <c r="BD21" s="62">
        <v>391</v>
      </c>
      <c r="BE21" s="62">
        <v>100</v>
      </c>
      <c r="BF21" s="62">
        <v>0</v>
      </c>
      <c r="BG21" s="62">
        <v>24</v>
      </c>
      <c r="BH21" s="62">
        <v>83</v>
      </c>
      <c r="BI21" s="62">
        <v>140</v>
      </c>
      <c r="BJ21" s="62">
        <v>53</v>
      </c>
      <c r="BK21" s="62">
        <v>55</v>
      </c>
      <c r="BL21" s="62">
        <v>26</v>
      </c>
      <c r="BM21" s="62">
        <v>404</v>
      </c>
      <c r="BN21" s="62">
        <v>61</v>
      </c>
      <c r="BO21" s="62">
        <v>118</v>
      </c>
      <c r="BP21" s="62">
        <v>142</v>
      </c>
      <c r="BQ21" s="62">
        <v>3397</v>
      </c>
      <c r="BR21" s="62">
        <v>3730</v>
      </c>
      <c r="BS21" s="62">
        <v>21</v>
      </c>
      <c r="BT21" s="62">
        <v>4</v>
      </c>
      <c r="BU21" s="62">
        <v>0</v>
      </c>
      <c r="BV21" s="62">
        <v>18</v>
      </c>
      <c r="BW21" s="62">
        <v>180</v>
      </c>
      <c r="BX21" s="62">
        <v>0</v>
      </c>
      <c r="BY21" s="62">
        <v>194</v>
      </c>
      <c r="BZ21" s="62">
        <v>10</v>
      </c>
      <c r="CA21" s="62">
        <v>5</v>
      </c>
      <c r="CB21" s="62">
        <v>55</v>
      </c>
      <c r="CC21" s="62">
        <v>258</v>
      </c>
      <c r="CD21" s="62">
        <v>56</v>
      </c>
      <c r="CE21" s="62">
        <v>945</v>
      </c>
      <c r="CF21" s="62">
        <v>55</v>
      </c>
      <c r="CG21" s="62">
        <v>302</v>
      </c>
      <c r="CH21" s="62">
        <v>5</v>
      </c>
      <c r="CI21" s="62">
        <v>1920</v>
      </c>
      <c r="CJ21" s="62">
        <v>2645</v>
      </c>
      <c r="CK21" s="62">
        <v>1363</v>
      </c>
      <c r="CL21" s="62">
        <v>776</v>
      </c>
      <c r="CM21" s="62">
        <v>1129</v>
      </c>
      <c r="CN21" s="62">
        <v>94</v>
      </c>
      <c r="CO21" s="62">
        <v>1170</v>
      </c>
      <c r="CP21" s="62">
        <v>199</v>
      </c>
      <c r="CQ21" s="62">
        <v>1858</v>
      </c>
      <c r="CR21" s="62">
        <v>57</v>
      </c>
      <c r="CS21" s="62">
        <v>698</v>
      </c>
      <c r="CT21" s="62">
        <v>56</v>
      </c>
      <c r="CU21" s="62">
        <v>649</v>
      </c>
      <c r="CV21" s="62">
        <v>39</v>
      </c>
      <c r="CW21" s="62">
        <v>75</v>
      </c>
      <c r="CX21" s="62">
        <v>85</v>
      </c>
      <c r="CY21" s="62">
        <v>489</v>
      </c>
      <c r="CZ21" s="62">
        <v>110</v>
      </c>
      <c r="DA21" s="62">
        <v>0</v>
      </c>
      <c r="DB21" s="24">
        <v>2</v>
      </c>
      <c r="DC21" s="24">
        <v>33524</v>
      </c>
      <c r="DD21" s="43">
        <v>155</v>
      </c>
      <c r="DE21" s="62">
        <v>0</v>
      </c>
      <c r="DF21" s="62">
        <v>0</v>
      </c>
      <c r="DG21" s="62">
        <v>0</v>
      </c>
      <c r="DH21" s="62">
        <v>0</v>
      </c>
      <c r="DI21" s="62">
        <v>0</v>
      </c>
      <c r="DJ21" s="62">
        <v>-12</v>
      </c>
      <c r="DK21" s="62">
        <v>143</v>
      </c>
      <c r="DL21" s="39">
        <v>33667</v>
      </c>
      <c r="DM21" s="39">
        <v>2800</v>
      </c>
      <c r="DN21" s="39">
        <v>2943</v>
      </c>
      <c r="DO21" s="39">
        <v>36467</v>
      </c>
      <c r="DP21" s="39">
        <v>-23768</v>
      </c>
      <c r="DQ21" s="39">
        <v>-20825</v>
      </c>
      <c r="DR21" s="39">
        <v>12699</v>
      </c>
      <c r="DT21" s="395">
        <v>0</v>
      </c>
    </row>
    <row r="22" spans="1:124" ht="12.75" customHeight="1">
      <c r="A22" s="253">
        <v>201</v>
      </c>
      <c r="B22" s="82" t="s">
        <v>235</v>
      </c>
      <c r="C22" s="62">
        <v>3959</v>
      </c>
      <c r="D22" s="62">
        <v>0</v>
      </c>
      <c r="E22" s="62">
        <v>7</v>
      </c>
      <c r="F22" s="62">
        <v>1</v>
      </c>
      <c r="G22" s="62">
        <v>0</v>
      </c>
      <c r="H22" s="62">
        <v>0</v>
      </c>
      <c r="I22" s="62">
        <v>0</v>
      </c>
      <c r="J22" s="62">
        <v>2</v>
      </c>
      <c r="K22" s="62">
        <v>8</v>
      </c>
      <c r="L22" s="62">
        <v>0</v>
      </c>
      <c r="M22" s="62">
        <v>0</v>
      </c>
      <c r="N22" s="62">
        <v>0</v>
      </c>
      <c r="O22" s="62">
        <v>0</v>
      </c>
      <c r="P22" s="62">
        <v>0</v>
      </c>
      <c r="Q22" s="62">
        <v>0</v>
      </c>
      <c r="R22" s="62">
        <v>0</v>
      </c>
      <c r="S22" s="62">
        <v>0</v>
      </c>
      <c r="T22" s="62">
        <v>0</v>
      </c>
      <c r="U22" s="62">
        <v>1485</v>
      </c>
      <c r="V22" s="62">
        <v>158</v>
      </c>
      <c r="W22" s="62">
        <v>0</v>
      </c>
      <c r="X22" s="62">
        <v>1837</v>
      </c>
      <c r="Y22" s="62">
        <v>9</v>
      </c>
      <c r="Z22" s="62">
        <v>0</v>
      </c>
      <c r="AA22" s="62">
        <v>41</v>
      </c>
      <c r="AB22" s="62">
        <v>123</v>
      </c>
      <c r="AC22" s="62">
        <v>1</v>
      </c>
      <c r="AD22" s="62">
        <v>-349</v>
      </c>
      <c r="AE22" s="62">
        <v>0</v>
      </c>
      <c r="AF22" s="62">
        <v>1</v>
      </c>
      <c r="AG22" s="62">
        <v>0</v>
      </c>
      <c r="AH22" s="62">
        <v>0</v>
      </c>
      <c r="AI22" s="62">
        <v>0</v>
      </c>
      <c r="AJ22" s="62">
        <v>0</v>
      </c>
      <c r="AK22" s="62">
        <v>1</v>
      </c>
      <c r="AL22" s="62">
        <v>-1660</v>
      </c>
      <c r="AM22" s="62">
        <v>0</v>
      </c>
      <c r="AN22" s="62">
        <v>0</v>
      </c>
      <c r="AO22" s="62">
        <v>74</v>
      </c>
      <c r="AP22" s="62">
        <v>0</v>
      </c>
      <c r="AQ22" s="62">
        <v>0</v>
      </c>
      <c r="AR22" s="62">
        <v>0</v>
      </c>
      <c r="AS22" s="62">
        <v>0</v>
      </c>
      <c r="AT22" s="62">
        <v>0</v>
      </c>
      <c r="AU22" s="62">
        <v>0</v>
      </c>
      <c r="AV22" s="62">
        <v>0</v>
      </c>
      <c r="AW22" s="62">
        <v>0</v>
      </c>
      <c r="AX22" s="62">
        <v>0</v>
      </c>
      <c r="AY22" s="62">
        <v>0</v>
      </c>
      <c r="AZ22" s="62">
        <v>0</v>
      </c>
      <c r="BA22" s="62">
        <v>0</v>
      </c>
      <c r="BB22" s="62">
        <v>0</v>
      </c>
      <c r="BC22" s="62">
        <v>0</v>
      </c>
      <c r="BD22" s="62">
        <v>0</v>
      </c>
      <c r="BE22" s="62">
        <v>0</v>
      </c>
      <c r="BF22" s="62">
        <v>0</v>
      </c>
      <c r="BG22" s="62">
        <v>0</v>
      </c>
      <c r="BH22" s="62">
        <v>0</v>
      </c>
      <c r="BI22" s="62">
        <v>0</v>
      </c>
      <c r="BJ22" s="62">
        <v>0</v>
      </c>
      <c r="BK22" s="62">
        <v>45</v>
      </c>
      <c r="BL22" s="62">
        <v>8</v>
      </c>
      <c r="BM22" s="62">
        <v>45</v>
      </c>
      <c r="BN22" s="62">
        <v>2</v>
      </c>
      <c r="BO22" s="62">
        <v>0</v>
      </c>
      <c r="BP22" s="62">
        <v>0</v>
      </c>
      <c r="BQ22" s="62">
        <v>0</v>
      </c>
      <c r="BR22" s="62">
        <v>0</v>
      </c>
      <c r="BS22" s="62">
        <v>0</v>
      </c>
      <c r="BT22" s="62">
        <v>0</v>
      </c>
      <c r="BU22" s="62">
        <v>0</v>
      </c>
      <c r="BV22" s="62">
        <v>0</v>
      </c>
      <c r="BW22" s="62">
        <v>0</v>
      </c>
      <c r="BX22" s="62">
        <v>0</v>
      </c>
      <c r="BY22" s="62">
        <v>0</v>
      </c>
      <c r="BZ22" s="62">
        <v>0</v>
      </c>
      <c r="CA22" s="62">
        <v>0</v>
      </c>
      <c r="CB22" s="62">
        <v>1</v>
      </c>
      <c r="CC22" s="62">
        <v>0</v>
      </c>
      <c r="CD22" s="62">
        <v>0</v>
      </c>
      <c r="CE22" s="62">
        <v>0</v>
      </c>
      <c r="CF22" s="62">
        <v>0</v>
      </c>
      <c r="CG22" s="62">
        <v>0</v>
      </c>
      <c r="CH22" s="62">
        <v>0</v>
      </c>
      <c r="CI22" s="62">
        <v>0</v>
      </c>
      <c r="CJ22" s="62">
        <v>1</v>
      </c>
      <c r="CK22" s="62">
        <v>0</v>
      </c>
      <c r="CL22" s="62">
        <v>0</v>
      </c>
      <c r="CM22" s="62">
        <v>0</v>
      </c>
      <c r="CN22" s="62">
        <v>0</v>
      </c>
      <c r="CO22" s="62">
        <v>0</v>
      </c>
      <c r="CP22" s="62">
        <v>0</v>
      </c>
      <c r="CQ22" s="62">
        <v>0</v>
      </c>
      <c r="CR22" s="62">
        <v>0</v>
      </c>
      <c r="CS22" s="62">
        <v>0</v>
      </c>
      <c r="CT22" s="62">
        <v>0</v>
      </c>
      <c r="CU22" s="62">
        <v>0</v>
      </c>
      <c r="CV22" s="62">
        <v>0</v>
      </c>
      <c r="CW22" s="62">
        <v>0</v>
      </c>
      <c r="CX22" s="62">
        <v>0</v>
      </c>
      <c r="CY22" s="62">
        <v>8</v>
      </c>
      <c r="CZ22" s="62">
        <v>20</v>
      </c>
      <c r="DA22" s="62">
        <v>0</v>
      </c>
      <c r="DB22" s="24">
        <v>47</v>
      </c>
      <c r="DC22" s="24">
        <v>5875</v>
      </c>
      <c r="DD22" s="43">
        <v>0</v>
      </c>
      <c r="DE22" s="62">
        <v>35</v>
      </c>
      <c r="DF22" s="62">
        <v>0</v>
      </c>
      <c r="DG22" s="62">
        <v>0</v>
      </c>
      <c r="DH22" s="62">
        <v>0</v>
      </c>
      <c r="DI22" s="62">
        <v>0</v>
      </c>
      <c r="DJ22" s="62">
        <v>75</v>
      </c>
      <c r="DK22" s="62">
        <v>110</v>
      </c>
      <c r="DL22" s="39">
        <v>5985</v>
      </c>
      <c r="DM22" s="39">
        <v>6093</v>
      </c>
      <c r="DN22" s="39">
        <v>6203</v>
      </c>
      <c r="DO22" s="39">
        <v>12078</v>
      </c>
      <c r="DP22" s="39">
        <v>-4004</v>
      </c>
      <c r="DQ22" s="39">
        <v>2199</v>
      </c>
      <c r="DR22" s="39">
        <v>8074</v>
      </c>
      <c r="DT22" s="395">
        <v>35</v>
      </c>
    </row>
    <row r="23" spans="1:124" ht="12.75" customHeight="1">
      <c r="A23" s="254">
        <v>202</v>
      </c>
      <c r="B23" s="255" t="s">
        <v>236</v>
      </c>
      <c r="C23" s="63">
        <v>77</v>
      </c>
      <c r="D23" s="63">
        <v>24</v>
      </c>
      <c r="E23" s="63">
        <v>17</v>
      </c>
      <c r="F23" s="63">
        <v>0</v>
      </c>
      <c r="G23" s="63">
        <v>85</v>
      </c>
      <c r="H23" s="63">
        <v>0</v>
      </c>
      <c r="I23" s="63">
        <v>9</v>
      </c>
      <c r="J23" s="63">
        <v>498</v>
      </c>
      <c r="K23" s="63">
        <v>65</v>
      </c>
      <c r="L23" s="63">
        <v>27</v>
      </c>
      <c r="M23" s="63">
        <v>0</v>
      </c>
      <c r="N23" s="63">
        <v>5</v>
      </c>
      <c r="O23" s="63">
        <v>8</v>
      </c>
      <c r="P23" s="63">
        <v>2</v>
      </c>
      <c r="Q23" s="63">
        <v>2</v>
      </c>
      <c r="R23" s="63">
        <v>113</v>
      </c>
      <c r="S23" s="63">
        <v>0</v>
      </c>
      <c r="T23" s="63">
        <v>0</v>
      </c>
      <c r="U23" s="63">
        <v>705</v>
      </c>
      <c r="V23" s="63">
        <v>3840</v>
      </c>
      <c r="W23" s="63">
        <v>1693</v>
      </c>
      <c r="X23" s="63">
        <v>4906</v>
      </c>
      <c r="Y23" s="63">
        <v>1258</v>
      </c>
      <c r="Z23" s="63">
        <v>3</v>
      </c>
      <c r="AA23" s="63">
        <v>1026</v>
      </c>
      <c r="AB23" s="63">
        <v>3840</v>
      </c>
      <c r="AC23" s="63">
        <v>18</v>
      </c>
      <c r="AD23" s="63">
        <v>16</v>
      </c>
      <c r="AE23" s="63">
        <v>259</v>
      </c>
      <c r="AF23" s="63">
        <v>265</v>
      </c>
      <c r="AG23" s="63">
        <v>1</v>
      </c>
      <c r="AH23" s="63">
        <v>1</v>
      </c>
      <c r="AI23" s="63">
        <v>32</v>
      </c>
      <c r="AJ23" s="63">
        <v>245</v>
      </c>
      <c r="AK23" s="63">
        <v>89</v>
      </c>
      <c r="AL23" s="63">
        <v>4838</v>
      </c>
      <c r="AM23" s="63">
        <v>6</v>
      </c>
      <c r="AN23" s="63">
        <v>1</v>
      </c>
      <c r="AO23" s="63">
        <v>287</v>
      </c>
      <c r="AP23" s="63">
        <v>45</v>
      </c>
      <c r="AQ23" s="63">
        <v>141</v>
      </c>
      <c r="AR23" s="63">
        <v>17</v>
      </c>
      <c r="AS23" s="63">
        <v>109</v>
      </c>
      <c r="AT23" s="63">
        <v>27</v>
      </c>
      <c r="AU23" s="63">
        <v>63</v>
      </c>
      <c r="AV23" s="63">
        <v>1596</v>
      </c>
      <c r="AW23" s="63">
        <v>45</v>
      </c>
      <c r="AX23" s="63">
        <v>13</v>
      </c>
      <c r="AY23" s="63">
        <v>1</v>
      </c>
      <c r="AZ23" s="63">
        <v>1</v>
      </c>
      <c r="BA23" s="63">
        <v>13</v>
      </c>
      <c r="BB23" s="63">
        <v>1035</v>
      </c>
      <c r="BC23" s="63">
        <v>17</v>
      </c>
      <c r="BD23" s="63">
        <v>47</v>
      </c>
      <c r="BE23" s="63">
        <v>323</v>
      </c>
      <c r="BF23" s="63">
        <v>0</v>
      </c>
      <c r="BG23" s="63">
        <v>26</v>
      </c>
      <c r="BH23" s="63">
        <v>17</v>
      </c>
      <c r="BI23" s="63">
        <v>35</v>
      </c>
      <c r="BJ23" s="63">
        <v>19</v>
      </c>
      <c r="BK23" s="63">
        <v>74</v>
      </c>
      <c r="BL23" s="63">
        <v>48</v>
      </c>
      <c r="BM23" s="63">
        <v>1</v>
      </c>
      <c r="BN23" s="63">
        <v>0</v>
      </c>
      <c r="BO23" s="63">
        <v>304</v>
      </c>
      <c r="BP23" s="63">
        <v>293</v>
      </c>
      <c r="BQ23" s="63">
        <v>0</v>
      </c>
      <c r="BR23" s="63">
        <v>0</v>
      </c>
      <c r="BS23" s="63">
        <v>0</v>
      </c>
      <c r="BT23" s="63">
        <v>0</v>
      </c>
      <c r="BU23" s="63">
        <v>0</v>
      </c>
      <c r="BV23" s="63">
        <v>0</v>
      </c>
      <c r="BW23" s="63">
        <v>6</v>
      </c>
      <c r="BX23" s="63">
        <v>0</v>
      </c>
      <c r="BY23" s="63">
        <v>0</v>
      </c>
      <c r="BZ23" s="63">
        <v>0</v>
      </c>
      <c r="CA23" s="63">
        <v>0</v>
      </c>
      <c r="CB23" s="63">
        <v>34</v>
      </c>
      <c r="CC23" s="63">
        <v>1</v>
      </c>
      <c r="CD23" s="63">
        <v>0</v>
      </c>
      <c r="CE23" s="63">
        <v>0</v>
      </c>
      <c r="CF23" s="63">
        <v>0</v>
      </c>
      <c r="CG23" s="63">
        <v>0</v>
      </c>
      <c r="CH23" s="63">
        <v>0</v>
      </c>
      <c r="CI23" s="63">
        <v>4</v>
      </c>
      <c r="CJ23" s="63">
        <v>53</v>
      </c>
      <c r="CK23" s="63">
        <v>4</v>
      </c>
      <c r="CL23" s="63">
        <v>157</v>
      </c>
      <c r="CM23" s="63">
        <v>146</v>
      </c>
      <c r="CN23" s="63">
        <v>183</v>
      </c>
      <c r="CO23" s="63">
        <v>38</v>
      </c>
      <c r="CP23" s="63">
        <v>32</v>
      </c>
      <c r="CQ23" s="63">
        <v>0</v>
      </c>
      <c r="CR23" s="63">
        <v>0</v>
      </c>
      <c r="CS23" s="63">
        <v>4</v>
      </c>
      <c r="CT23" s="63">
        <v>19</v>
      </c>
      <c r="CU23" s="63">
        <v>0</v>
      </c>
      <c r="CV23" s="63">
        <v>6</v>
      </c>
      <c r="CW23" s="63">
        <v>46</v>
      </c>
      <c r="CX23" s="63">
        <v>96</v>
      </c>
      <c r="CY23" s="63">
        <v>36</v>
      </c>
      <c r="CZ23" s="63">
        <v>0</v>
      </c>
      <c r="DA23" s="63">
        <v>0</v>
      </c>
      <c r="DB23" s="25">
        <v>36</v>
      </c>
      <c r="DC23" s="25">
        <v>29472</v>
      </c>
      <c r="DD23" s="50">
        <v>0</v>
      </c>
      <c r="DE23" s="63">
        <v>121</v>
      </c>
      <c r="DF23" s="63">
        <v>0</v>
      </c>
      <c r="DG23" s="63">
        <v>0</v>
      </c>
      <c r="DH23" s="63">
        <v>0</v>
      </c>
      <c r="DI23" s="63">
        <v>0</v>
      </c>
      <c r="DJ23" s="63">
        <v>38</v>
      </c>
      <c r="DK23" s="63">
        <v>159</v>
      </c>
      <c r="DL23" s="47">
        <v>29631</v>
      </c>
      <c r="DM23" s="47">
        <v>15837</v>
      </c>
      <c r="DN23" s="47">
        <v>15996</v>
      </c>
      <c r="DO23" s="47">
        <v>45468</v>
      </c>
      <c r="DP23" s="47">
        <v>-20121</v>
      </c>
      <c r="DQ23" s="47">
        <v>-4125</v>
      </c>
      <c r="DR23" s="47">
        <v>25347</v>
      </c>
      <c r="DT23" s="395">
        <v>121</v>
      </c>
    </row>
    <row r="24" spans="1:124" ht="12.75" customHeight="1">
      <c r="A24" s="253">
        <v>203</v>
      </c>
      <c r="B24" s="82" t="s">
        <v>237</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133</v>
      </c>
      <c r="V24" s="62">
        <v>5</v>
      </c>
      <c r="W24" s="62">
        <v>53872</v>
      </c>
      <c r="X24" s="62">
        <v>64117</v>
      </c>
      <c r="Y24" s="62">
        <v>28886</v>
      </c>
      <c r="Z24" s="62">
        <v>0</v>
      </c>
      <c r="AA24" s="62">
        <v>15</v>
      </c>
      <c r="AB24" s="62">
        <v>374</v>
      </c>
      <c r="AC24" s="62">
        <v>59</v>
      </c>
      <c r="AD24" s="62">
        <v>0</v>
      </c>
      <c r="AE24" s="62">
        <v>1</v>
      </c>
      <c r="AF24" s="62">
        <v>9</v>
      </c>
      <c r="AG24" s="62">
        <v>0</v>
      </c>
      <c r="AH24" s="62">
        <v>0</v>
      </c>
      <c r="AI24" s="62">
        <v>0</v>
      </c>
      <c r="AJ24" s="62">
        <v>0</v>
      </c>
      <c r="AK24" s="62">
        <v>8</v>
      </c>
      <c r="AL24" s="62">
        <v>0</v>
      </c>
      <c r="AM24" s="62">
        <v>0</v>
      </c>
      <c r="AN24" s="62">
        <v>0</v>
      </c>
      <c r="AO24" s="62">
        <v>0</v>
      </c>
      <c r="AP24" s="62">
        <v>0</v>
      </c>
      <c r="AQ24" s="62">
        <v>0</v>
      </c>
      <c r="AR24" s="62">
        <v>0</v>
      </c>
      <c r="AS24" s="62">
        <v>3</v>
      </c>
      <c r="AT24" s="62">
        <v>0</v>
      </c>
      <c r="AU24" s="62">
        <v>0</v>
      </c>
      <c r="AV24" s="62">
        <v>4</v>
      </c>
      <c r="AW24" s="62">
        <v>3</v>
      </c>
      <c r="AX24" s="62">
        <v>0</v>
      </c>
      <c r="AY24" s="62">
        <v>0</v>
      </c>
      <c r="AZ24" s="62">
        <v>0</v>
      </c>
      <c r="BA24" s="62">
        <v>0</v>
      </c>
      <c r="BB24" s="62">
        <v>0</v>
      </c>
      <c r="BC24" s="62">
        <v>0</v>
      </c>
      <c r="BD24" s="62">
        <v>0</v>
      </c>
      <c r="BE24" s="62">
        <v>3</v>
      </c>
      <c r="BF24" s="62">
        <v>0</v>
      </c>
      <c r="BG24" s="62">
        <v>5</v>
      </c>
      <c r="BH24" s="62">
        <v>0</v>
      </c>
      <c r="BI24" s="62">
        <v>0</v>
      </c>
      <c r="BJ24" s="62">
        <v>0</v>
      </c>
      <c r="BK24" s="62">
        <v>0</v>
      </c>
      <c r="BL24" s="62">
        <v>0</v>
      </c>
      <c r="BM24" s="62">
        <v>0</v>
      </c>
      <c r="BN24" s="62">
        <v>4</v>
      </c>
      <c r="BO24" s="62">
        <v>0</v>
      </c>
      <c r="BP24" s="62">
        <v>0</v>
      </c>
      <c r="BQ24" s="62">
        <v>0</v>
      </c>
      <c r="BR24" s="62">
        <v>0</v>
      </c>
      <c r="BS24" s="62">
        <v>0</v>
      </c>
      <c r="BT24" s="62">
        <v>0</v>
      </c>
      <c r="BU24" s="62">
        <v>0</v>
      </c>
      <c r="BV24" s="62">
        <v>0</v>
      </c>
      <c r="BW24" s="62">
        <v>0</v>
      </c>
      <c r="BX24" s="62">
        <v>0</v>
      </c>
      <c r="BY24" s="62">
        <v>0</v>
      </c>
      <c r="BZ24" s="62">
        <v>0</v>
      </c>
      <c r="CA24" s="62">
        <v>0</v>
      </c>
      <c r="CB24" s="62">
        <v>0</v>
      </c>
      <c r="CC24" s="62">
        <v>0</v>
      </c>
      <c r="CD24" s="62">
        <v>0</v>
      </c>
      <c r="CE24" s="62">
        <v>0</v>
      </c>
      <c r="CF24" s="62">
        <v>0</v>
      </c>
      <c r="CG24" s="62">
        <v>0</v>
      </c>
      <c r="CH24" s="62">
        <v>0</v>
      </c>
      <c r="CI24" s="62">
        <v>0</v>
      </c>
      <c r="CJ24" s="62">
        <v>0</v>
      </c>
      <c r="CK24" s="62">
        <v>0</v>
      </c>
      <c r="CL24" s="62">
        <v>39</v>
      </c>
      <c r="CM24" s="62">
        <v>32</v>
      </c>
      <c r="CN24" s="62">
        <v>1</v>
      </c>
      <c r="CO24" s="62">
        <v>0</v>
      </c>
      <c r="CP24" s="62">
        <v>0</v>
      </c>
      <c r="CQ24" s="62">
        <v>0</v>
      </c>
      <c r="CR24" s="62">
        <v>0</v>
      </c>
      <c r="CS24" s="62">
        <v>0</v>
      </c>
      <c r="CT24" s="62">
        <v>0</v>
      </c>
      <c r="CU24" s="62">
        <v>0</v>
      </c>
      <c r="CV24" s="62">
        <v>0</v>
      </c>
      <c r="CW24" s="62">
        <v>0</v>
      </c>
      <c r="CX24" s="62">
        <v>0</v>
      </c>
      <c r="CY24" s="62">
        <v>0</v>
      </c>
      <c r="CZ24" s="62">
        <v>0</v>
      </c>
      <c r="DA24" s="62">
        <v>0</v>
      </c>
      <c r="DB24" s="24">
        <v>0</v>
      </c>
      <c r="DC24" s="24">
        <v>147573</v>
      </c>
      <c r="DD24" s="43">
        <v>0</v>
      </c>
      <c r="DE24" s="62">
        <v>0</v>
      </c>
      <c r="DF24" s="62">
        <v>0</v>
      </c>
      <c r="DG24" s="62">
        <v>0</v>
      </c>
      <c r="DH24" s="62">
        <v>0</v>
      </c>
      <c r="DI24" s="62">
        <v>0</v>
      </c>
      <c r="DJ24" s="62">
        <v>-2084</v>
      </c>
      <c r="DK24" s="62">
        <v>-2084</v>
      </c>
      <c r="DL24" s="39">
        <v>145489</v>
      </c>
      <c r="DM24" s="39">
        <v>161376</v>
      </c>
      <c r="DN24" s="39">
        <v>159292</v>
      </c>
      <c r="DO24" s="39">
        <v>306865</v>
      </c>
      <c r="DP24" s="39">
        <v>-28163</v>
      </c>
      <c r="DQ24" s="39">
        <v>131129</v>
      </c>
      <c r="DR24" s="39">
        <v>278702</v>
      </c>
      <c r="DT24" s="395">
        <v>0</v>
      </c>
    </row>
    <row r="25" spans="1:124" ht="12.75" customHeight="1">
      <c r="A25" s="253">
        <v>204</v>
      </c>
      <c r="B25" s="82" t="s">
        <v>331</v>
      </c>
      <c r="C25" s="62">
        <v>0</v>
      </c>
      <c r="D25" s="62">
        <v>0</v>
      </c>
      <c r="E25" s="62">
        <v>4</v>
      </c>
      <c r="F25" s="62">
        <v>2</v>
      </c>
      <c r="G25" s="62">
        <v>0</v>
      </c>
      <c r="H25" s="62">
        <v>0</v>
      </c>
      <c r="I25" s="62">
        <v>70</v>
      </c>
      <c r="J25" s="62">
        <v>568</v>
      </c>
      <c r="K25" s="62">
        <v>245</v>
      </c>
      <c r="L25" s="62">
        <v>16</v>
      </c>
      <c r="M25" s="62">
        <v>0</v>
      </c>
      <c r="N25" s="62">
        <v>20</v>
      </c>
      <c r="O25" s="62">
        <v>0</v>
      </c>
      <c r="P25" s="62">
        <v>20</v>
      </c>
      <c r="Q25" s="62">
        <v>25</v>
      </c>
      <c r="R25" s="62">
        <v>415</v>
      </c>
      <c r="S25" s="62">
        <v>1</v>
      </c>
      <c r="T25" s="62">
        <v>5</v>
      </c>
      <c r="U25" s="62">
        <v>50</v>
      </c>
      <c r="V25" s="62">
        <v>188</v>
      </c>
      <c r="W25" s="62">
        <v>4487</v>
      </c>
      <c r="X25" s="62">
        <v>79641</v>
      </c>
      <c r="Y25" s="62">
        <v>21393</v>
      </c>
      <c r="Z25" s="62">
        <v>68</v>
      </c>
      <c r="AA25" s="62">
        <v>2530</v>
      </c>
      <c r="AB25" s="62">
        <v>9036</v>
      </c>
      <c r="AC25" s="62">
        <v>113</v>
      </c>
      <c r="AD25" s="62">
        <v>46</v>
      </c>
      <c r="AE25" s="62">
        <v>2424</v>
      </c>
      <c r="AF25" s="62">
        <v>1657</v>
      </c>
      <c r="AG25" s="62">
        <v>4</v>
      </c>
      <c r="AH25" s="62">
        <v>2</v>
      </c>
      <c r="AI25" s="62">
        <v>13</v>
      </c>
      <c r="AJ25" s="62">
        <v>11</v>
      </c>
      <c r="AK25" s="62">
        <v>201</v>
      </c>
      <c r="AL25" s="62">
        <v>52</v>
      </c>
      <c r="AM25" s="62">
        <v>0</v>
      </c>
      <c r="AN25" s="62">
        <v>0</v>
      </c>
      <c r="AO25" s="62">
        <v>209</v>
      </c>
      <c r="AP25" s="62">
        <v>250</v>
      </c>
      <c r="AQ25" s="62">
        <v>3</v>
      </c>
      <c r="AR25" s="62">
        <v>8</v>
      </c>
      <c r="AS25" s="62">
        <v>62</v>
      </c>
      <c r="AT25" s="62">
        <v>1</v>
      </c>
      <c r="AU25" s="62">
        <v>19</v>
      </c>
      <c r="AV25" s="62">
        <v>861</v>
      </c>
      <c r="AW25" s="62">
        <v>20</v>
      </c>
      <c r="AX25" s="62">
        <v>19</v>
      </c>
      <c r="AY25" s="62">
        <v>7</v>
      </c>
      <c r="AZ25" s="62">
        <v>9</v>
      </c>
      <c r="BA25" s="62">
        <v>1</v>
      </c>
      <c r="BB25" s="62">
        <v>81</v>
      </c>
      <c r="BC25" s="62">
        <v>1</v>
      </c>
      <c r="BD25" s="62">
        <v>74</v>
      </c>
      <c r="BE25" s="62">
        <v>3</v>
      </c>
      <c r="BF25" s="62">
        <v>0</v>
      </c>
      <c r="BG25" s="62">
        <v>16</v>
      </c>
      <c r="BH25" s="62">
        <v>0</v>
      </c>
      <c r="BI25" s="62">
        <v>13</v>
      </c>
      <c r="BJ25" s="62">
        <v>12</v>
      </c>
      <c r="BK25" s="62">
        <v>0</v>
      </c>
      <c r="BL25" s="62">
        <v>0</v>
      </c>
      <c r="BM25" s="62">
        <v>0</v>
      </c>
      <c r="BN25" s="62">
        <v>0</v>
      </c>
      <c r="BO25" s="62">
        <v>2</v>
      </c>
      <c r="BP25" s="62">
        <v>0</v>
      </c>
      <c r="BQ25" s="62">
        <v>0</v>
      </c>
      <c r="BR25" s="62">
        <v>0</v>
      </c>
      <c r="BS25" s="62">
        <v>0</v>
      </c>
      <c r="BT25" s="62">
        <v>0</v>
      </c>
      <c r="BU25" s="62">
        <v>0</v>
      </c>
      <c r="BV25" s="62">
        <v>0</v>
      </c>
      <c r="BW25" s="62">
        <v>0</v>
      </c>
      <c r="BX25" s="62">
        <v>0</v>
      </c>
      <c r="BY25" s="62">
        <v>0</v>
      </c>
      <c r="BZ25" s="62">
        <v>0</v>
      </c>
      <c r="CA25" s="62">
        <v>0</v>
      </c>
      <c r="CB25" s="62">
        <v>0</v>
      </c>
      <c r="CC25" s="62">
        <v>1</v>
      </c>
      <c r="CD25" s="62">
        <v>0</v>
      </c>
      <c r="CE25" s="62">
        <v>0</v>
      </c>
      <c r="CF25" s="62">
        <v>0</v>
      </c>
      <c r="CG25" s="62">
        <v>0</v>
      </c>
      <c r="CH25" s="62">
        <v>0</v>
      </c>
      <c r="CI25" s="62">
        <v>5</v>
      </c>
      <c r="CJ25" s="62">
        <v>2</v>
      </c>
      <c r="CK25" s="62">
        <v>92</v>
      </c>
      <c r="CL25" s="62">
        <v>147</v>
      </c>
      <c r="CM25" s="62">
        <v>181</v>
      </c>
      <c r="CN25" s="62">
        <v>12</v>
      </c>
      <c r="CO25" s="62">
        <v>1</v>
      </c>
      <c r="CP25" s="62">
        <v>5</v>
      </c>
      <c r="CQ25" s="62">
        <v>0</v>
      </c>
      <c r="CR25" s="62">
        <v>0</v>
      </c>
      <c r="CS25" s="62">
        <v>0</v>
      </c>
      <c r="CT25" s="62">
        <v>18</v>
      </c>
      <c r="CU25" s="62">
        <v>0</v>
      </c>
      <c r="CV25" s="62">
        <v>0</v>
      </c>
      <c r="CW25" s="62">
        <v>0</v>
      </c>
      <c r="CX25" s="62">
        <v>34</v>
      </c>
      <c r="CY25" s="62">
        <v>0</v>
      </c>
      <c r="CZ25" s="62">
        <v>2</v>
      </c>
      <c r="DA25" s="62">
        <v>0</v>
      </c>
      <c r="DB25" s="24">
        <v>9</v>
      </c>
      <c r="DC25" s="24">
        <v>125487</v>
      </c>
      <c r="DD25" s="43">
        <v>0</v>
      </c>
      <c r="DE25" s="62">
        <v>1</v>
      </c>
      <c r="DF25" s="62">
        <v>0</v>
      </c>
      <c r="DG25" s="62">
        <v>0</v>
      </c>
      <c r="DH25" s="62">
        <v>0</v>
      </c>
      <c r="DI25" s="62">
        <v>0</v>
      </c>
      <c r="DJ25" s="62">
        <v>-585</v>
      </c>
      <c r="DK25" s="62">
        <v>-584</v>
      </c>
      <c r="DL25" s="39">
        <v>124903</v>
      </c>
      <c r="DM25" s="39">
        <v>223792</v>
      </c>
      <c r="DN25" s="39">
        <v>223208</v>
      </c>
      <c r="DO25" s="39">
        <v>348695</v>
      </c>
      <c r="DP25" s="39">
        <v>-114545</v>
      </c>
      <c r="DQ25" s="39">
        <v>108663</v>
      </c>
      <c r="DR25" s="39">
        <v>234150</v>
      </c>
      <c r="DT25" s="395">
        <v>1</v>
      </c>
    </row>
    <row r="26" spans="1:124" ht="12.75" customHeight="1">
      <c r="A26" s="253">
        <v>205</v>
      </c>
      <c r="B26" s="82" t="s">
        <v>239</v>
      </c>
      <c r="C26" s="62">
        <v>0</v>
      </c>
      <c r="D26" s="62">
        <v>0</v>
      </c>
      <c r="E26" s="62">
        <v>0</v>
      </c>
      <c r="F26" s="62">
        <v>0</v>
      </c>
      <c r="G26" s="62">
        <v>0</v>
      </c>
      <c r="H26" s="62">
        <v>0</v>
      </c>
      <c r="I26" s="62">
        <v>0</v>
      </c>
      <c r="J26" s="62">
        <v>4</v>
      </c>
      <c r="K26" s="62">
        <v>0</v>
      </c>
      <c r="L26" s="62">
        <v>0</v>
      </c>
      <c r="M26" s="62">
        <v>0</v>
      </c>
      <c r="N26" s="62">
        <v>15</v>
      </c>
      <c r="O26" s="62">
        <v>0</v>
      </c>
      <c r="P26" s="62">
        <v>26</v>
      </c>
      <c r="Q26" s="62">
        <v>6</v>
      </c>
      <c r="R26" s="62">
        <v>81</v>
      </c>
      <c r="S26" s="62">
        <v>2</v>
      </c>
      <c r="T26" s="62">
        <v>7</v>
      </c>
      <c r="U26" s="62">
        <v>0</v>
      </c>
      <c r="V26" s="62">
        <v>0</v>
      </c>
      <c r="W26" s="62">
        <v>0</v>
      </c>
      <c r="X26" s="62">
        <v>0</v>
      </c>
      <c r="Y26" s="62">
        <v>391</v>
      </c>
      <c r="Z26" s="62">
        <v>17</v>
      </c>
      <c r="AA26" s="62">
        <v>0</v>
      </c>
      <c r="AB26" s="62">
        <v>191</v>
      </c>
      <c r="AC26" s="62">
        <v>0</v>
      </c>
      <c r="AD26" s="62">
        <v>0</v>
      </c>
      <c r="AE26" s="62">
        <v>10082</v>
      </c>
      <c r="AF26" s="62">
        <v>17</v>
      </c>
      <c r="AG26" s="62">
        <v>11</v>
      </c>
      <c r="AH26" s="62">
        <v>0</v>
      </c>
      <c r="AI26" s="62">
        <v>0</v>
      </c>
      <c r="AJ26" s="62">
        <v>0</v>
      </c>
      <c r="AK26" s="62">
        <v>30</v>
      </c>
      <c r="AL26" s="62">
        <v>0</v>
      </c>
      <c r="AM26" s="62">
        <v>0</v>
      </c>
      <c r="AN26" s="62">
        <v>0</v>
      </c>
      <c r="AO26" s="62">
        <v>0</v>
      </c>
      <c r="AP26" s="62">
        <v>409</v>
      </c>
      <c r="AQ26" s="62">
        <v>0</v>
      </c>
      <c r="AR26" s="62">
        <v>3</v>
      </c>
      <c r="AS26" s="62">
        <v>0</v>
      </c>
      <c r="AT26" s="62">
        <v>4</v>
      </c>
      <c r="AU26" s="62">
        <v>239</v>
      </c>
      <c r="AV26" s="62">
        <v>374</v>
      </c>
      <c r="AW26" s="62">
        <v>37</v>
      </c>
      <c r="AX26" s="62">
        <v>74</v>
      </c>
      <c r="AY26" s="62">
        <v>10</v>
      </c>
      <c r="AZ26" s="62">
        <v>0</v>
      </c>
      <c r="BA26" s="62">
        <v>12</v>
      </c>
      <c r="BB26" s="62">
        <v>1139</v>
      </c>
      <c r="BC26" s="62">
        <v>17</v>
      </c>
      <c r="BD26" s="62">
        <v>578</v>
      </c>
      <c r="BE26" s="62">
        <v>82</v>
      </c>
      <c r="BF26" s="62">
        <v>0</v>
      </c>
      <c r="BG26" s="62">
        <v>48</v>
      </c>
      <c r="BH26" s="62">
        <v>0</v>
      </c>
      <c r="BI26" s="62">
        <v>0</v>
      </c>
      <c r="BJ26" s="62">
        <v>0</v>
      </c>
      <c r="BK26" s="62">
        <v>0</v>
      </c>
      <c r="BL26" s="62">
        <v>0</v>
      </c>
      <c r="BM26" s="62">
        <v>0</v>
      </c>
      <c r="BN26" s="62">
        <v>0</v>
      </c>
      <c r="BO26" s="62">
        <v>0</v>
      </c>
      <c r="BP26" s="62">
        <v>0</v>
      </c>
      <c r="BQ26" s="62">
        <v>0</v>
      </c>
      <c r="BR26" s="62">
        <v>0</v>
      </c>
      <c r="BS26" s="62">
        <v>0</v>
      </c>
      <c r="BT26" s="62">
        <v>0</v>
      </c>
      <c r="BU26" s="62">
        <v>0</v>
      </c>
      <c r="BV26" s="62">
        <v>0</v>
      </c>
      <c r="BW26" s="62">
        <v>0</v>
      </c>
      <c r="BX26" s="62">
        <v>0</v>
      </c>
      <c r="BY26" s="62">
        <v>0</v>
      </c>
      <c r="BZ26" s="62">
        <v>0</v>
      </c>
      <c r="CA26" s="62">
        <v>0</v>
      </c>
      <c r="CB26" s="62">
        <v>0</v>
      </c>
      <c r="CC26" s="62">
        <v>0</v>
      </c>
      <c r="CD26" s="62">
        <v>0</v>
      </c>
      <c r="CE26" s="62">
        <v>0</v>
      </c>
      <c r="CF26" s="62">
        <v>0</v>
      </c>
      <c r="CG26" s="62">
        <v>0</v>
      </c>
      <c r="CH26" s="62">
        <v>0</v>
      </c>
      <c r="CI26" s="62">
        <v>0</v>
      </c>
      <c r="CJ26" s="62">
        <v>0</v>
      </c>
      <c r="CK26" s="62">
        <v>0</v>
      </c>
      <c r="CL26" s="62">
        <v>0</v>
      </c>
      <c r="CM26" s="62">
        <v>77</v>
      </c>
      <c r="CN26" s="62">
        <v>3</v>
      </c>
      <c r="CO26" s="62">
        <v>0</v>
      </c>
      <c r="CP26" s="62">
        <v>1</v>
      </c>
      <c r="CQ26" s="62">
        <v>0</v>
      </c>
      <c r="CR26" s="62">
        <v>0</v>
      </c>
      <c r="CS26" s="62">
        <v>0</v>
      </c>
      <c r="CT26" s="62">
        <v>0</v>
      </c>
      <c r="CU26" s="62">
        <v>0</v>
      </c>
      <c r="CV26" s="62">
        <v>0</v>
      </c>
      <c r="CW26" s="62">
        <v>0</v>
      </c>
      <c r="CX26" s="62">
        <v>0</v>
      </c>
      <c r="CY26" s="62">
        <v>0</v>
      </c>
      <c r="CZ26" s="62">
        <v>0</v>
      </c>
      <c r="DA26" s="62">
        <v>0</v>
      </c>
      <c r="DB26" s="24">
        <v>55</v>
      </c>
      <c r="DC26" s="24">
        <v>14042</v>
      </c>
      <c r="DD26" s="43">
        <v>0</v>
      </c>
      <c r="DE26" s="62">
        <v>0</v>
      </c>
      <c r="DF26" s="62">
        <v>0</v>
      </c>
      <c r="DG26" s="62">
        <v>0</v>
      </c>
      <c r="DH26" s="62">
        <v>0</v>
      </c>
      <c r="DI26" s="62">
        <v>0</v>
      </c>
      <c r="DJ26" s="62">
        <v>-455</v>
      </c>
      <c r="DK26" s="62">
        <v>-455</v>
      </c>
      <c r="DL26" s="39">
        <v>13587</v>
      </c>
      <c r="DM26" s="39">
        <v>79321</v>
      </c>
      <c r="DN26" s="39">
        <v>78866</v>
      </c>
      <c r="DO26" s="39">
        <v>92908</v>
      </c>
      <c r="DP26" s="39">
        <v>-9710</v>
      </c>
      <c r="DQ26" s="39">
        <v>69156</v>
      </c>
      <c r="DR26" s="39">
        <v>83198</v>
      </c>
      <c r="DT26" s="395">
        <v>0</v>
      </c>
    </row>
    <row r="27" spans="1:124" ht="12.75" customHeight="1">
      <c r="A27" s="253">
        <v>206</v>
      </c>
      <c r="B27" s="82" t="s">
        <v>240</v>
      </c>
      <c r="C27" s="62">
        <v>0</v>
      </c>
      <c r="D27" s="62">
        <v>0</v>
      </c>
      <c r="E27" s="62">
        <v>0</v>
      </c>
      <c r="F27" s="62">
        <v>0</v>
      </c>
      <c r="G27" s="62">
        <v>0</v>
      </c>
      <c r="H27" s="62">
        <v>0</v>
      </c>
      <c r="I27" s="62">
        <v>0</v>
      </c>
      <c r="J27" s="62">
        <v>0</v>
      </c>
      <c r="K27" s="62">
        <v>0</v>
      </c>
      <c r="L27" s="62">
        <v>0</v>
      </c>
      <c r="M27" s="62">
        <v>0</v>
      </c>
      <c r="N27" s="62">
        <v>813</v>
      </c>
      <c r="O27" s="62">
        <v>719</v>
      </c>
      <c r="P27" s="62">
        <v>1</v>
      </c>
      <c r="Q27" s="62">
        <v>18</v>
      </c>
      <c r="R27" s="62">
        <v>29</v>
      </c>
      <c r="S27" s="62">
        <v>0</v>
      </c>
      <c r="T27" s="62">
        <v>0</v>
      </c>
      <c r="U27" s="62">
        <v>0</v>
      </c>
      <c r="V27" s="62">
        <v>0</v>
      </c>
      <c r="W27" s="62">
        <v>0</v>
      </c>
      <c r="X27" s="62">
        <v>0</v>
      </c>
      <c r="Y27" s="62">
        <v>0</v>
      </c>
      <c r="Z27" s="62">
        <v>0</v>
      </c>
      <c r="AA27" s="62">
        <v>0</v>
      </c>
      <c r="AB27" s="62">
        <v>0</v>
      </c>
      <c r="AC27" s="62">
        <v>0</v>
      </c>
      <c r="AD27" s="62">
        <v>3</v>
      </c>
      <c r="AE27" s="62">
        <v>21</v>
      </c>
      <c r="AF27" s="62">
        <v>4</v>
      </c>
      <c r="AG27" s="62">
        <v>0</v>
      </c>
      <c r="AH27" s="62">
        <v>0</v>
      </c>
      <c r="AI27" s="62">
        <v>0</v>
      </c>
      <c r="AJ27" s="62">
        <v>0</v>
      </c>
      <c r="AK27" s="62">
        <v>46</v>
      </c>
      <c r="AL27" s="62">
        <v>0</v>
      </c>
      <c r="AM27" s="62">
        <v>0</v>
      </c>
      <c r="AN27" s="62">
        <v>0</v>
      </c>
      <c r="AO27" s="62">
        <v>0</v>
      </c>
      <c r="AP27" s="62">
        <v>0</v>
      </c>
      <c r="AQ27" s="62">
        <v>0</v>
      </c>
      <c r="AR27" s="62">
        <v>0</v>
      </c>
      <c r="AS27" s="62">
        <v>0</v>
      </c>
      <c r="AT27" s="62">
        <v>0</v>
      </c>
      <c r="AU27" s="62">
        <v>24</v>
      </c>
      <c r="AV27" s="62">
        <v>0</v>
      </c>
      <c r="AW27" s="62">
        <v>0</v>
      </c>
      <c r="AX27" s="62">
        <v>0</v>
      </c>
      <c r="AY27" s="62">
        <v>0</v>
      </c>
      <c r="AZ27" s="62">
        <v>0</v>
      </c>
      <c r="BA27" s="62">
        <v>0</v>
      </c>
      <c r="BB27" s="62">
        <v>0</v>
      </c>
      <c r="BC27" s="62">
        <v>0</v>
      </c>
      <c r="BD27" s="62">
        <v>0</v>
      </c>
      <c r="BE27" s="62">
        <v>0</v>
      </c>
      <c r="BF27" s="62">
        <v>0</v>
      </c>
      <c r="BG27" s="62">
        <v>73</v>
      </c>
      <c r="BH27" s="62">
        <v>0</v>
      </c>
      <c r="BI27" s="62">
        <v>0</v>
      </c>
      <c r="BJ27" s="62">
        <v>0</v>
      </c>
      <c r="BK27" s="62">
        <v>0</v>
      </c>
      <c r="BL27" s="62">
        <v>0</v>
      </c>
      <c r="BM27" s="62">
        <v>0</v>
      </c>
      <c r="BN27" s="62">
        <v>0</v>
      </c>
      <c r="BO27" s="62">
        <v>0</v>
      </c>
      <c r="BP27" s="62">
        <v>0</v>
      </c>
      <c r="BQ27" s="62">
        <v>0</v>
      </c>
      <c r="BR27" s="62">
        <v>0</v>
      </c>
      <c r="BS27" s="62">
        <v>0</v>
      </c>
      <c r="BT27" s="62">
        <v>0</v>
      </c>
      <c r="BU27" s="62">
        <v>0</v>
      </c>
      <c r="BV27" s="62">
        <v>0</v>
      </c>
      <c r="BW27" s="62">
        <v>0</v>
      </c>
      <c r="BX27" s="62">
        <v>0</v>
      </c>
      <c r="BY27" s="62">
        <v>0</v>
      </c>
      <c r="BZ27" s="62">
        <v>0</v>
      </c>
      <c r="CA27" s="62">
        <v>0</v>
      </c>
      <c r="CB27" s="62">
        <v>0</v>
      </c>
      <c r="CC27" s="62">
        <v>0</v>
      </c>
      <c r="CD27" s="62">
        <v>0</v>
      </c>
      <c r="CE27" s="62">
        <v>0</v>
      </c>
      <c r="CF27" s="62">
        <v>0</v>
      </c>
      <c r="CG27" s="62">
        <v>0</v>
      </c>
      <c r="CH27" s="62">
        <v>0</v>
      </c>
      <c r="CI27" s="62">
        <v>0</v>
      </c>
      <c r="CJ27" s="62">
        <v>0</v>
      </c>
      <c r="CK27" s="62">
        <v>0</v>
      </c>
      <c r="CL27" s="62">
        <v>0</v>
      </c>
      <c r="CM27" s="62">
        <v>0</v>
      </c>
      <c r="CN27" s="62">
        <v>0</v>
      </c>
      <c r="CO27" s="62">
        <v>0</v>
      </c>
      <c r="CP27" s="62">
        <v>0</v>
      </c>
      <c r="CQ27" s="62">
        <v>0</v>
      </c>
      <c r="CR27" s="62">
        <v>0</v>
      </c>
      <c r="CS27" s="62">
        <v>0</v>
      </c>
      <c r="CT27" s="62">
        <v>0</v>
      </c>
      <c r="CU27" s="62">
        <v>0</v>
      </c>
      <c r="CV27" s="62">
        <v>0</v>
      </c>
      <c r="CW27" s="62">
        <v>0</v>
      </c>
      <c r="CX27" s="62">
        <v>0</v>
      </c>
      <c r="CY27" s="62">
        <v>0</v>
      </c>
      <c r="CZ27" s="62">
        <v>0</v>
      </c>
      <c r="DA27" s="62">
        <v>0</v>
      </c>
      <c r="DB27" s="24">
        <v>5</v>
      </c>
      <c r="DC27" s="24">
        <v>1756</v>
      </c>
      <c r="DD27" s="43">
        <v>0</v>
      </c>
      <c r="DE27" s="62">
        <v>0</v>
      </c>
      <c r="DF27" s="62">
        <v>0</v>
      </c>
      <c r="DG27" s="62">
        <v>0</v>
      </c>
      <c r="DH27" s="62">
        <v>0</v>
      </c>
      <c r="DI27" s="62">
        <v>0</v>
      </c>
      <c r="DJ27" s="62">
        <v>-5</v>
      </c>
      <c r="DK27" s="62">
        <v>-5</v>
      </c>
      <c r="DL27" s="39">
        <v>1751</v>
      </c>
      <c r="DM27" s="39">
        <v>116</v>
      </c>
      <c r="DN27" s="39">
        <v>111</v>
      </c>
      <c r="DO27" s="39">
        <v>1867</v>
      </c>
      <c r="DP27" s="39">
        <v>-1610</v>
      </c>
      <c r="DQ27" s="39">
        <v>-1499</v>
      </c>
      <c r="DR27" s="39">
        <v>257</v>
      </c>
      <c r="DT27" s="395">
        <v>0</v>
      </c>
    </row>
    <row r="28" spans="1:124" ht="12.75" customHeight="1">
      <c r="A28" s="254">
        <v>207</v>
      </c>
      <c r="B28" s="255" t="s">
        <v>241</v>
      </c>
      <c r="C28" s="63">
        <v>0</v>
      </c>
      <c r="D28" s="63">
        <v>426</v>
      </c>
      <c r="E28" s="63">
        <v>381</v>
      </c>
      <c r="F28" s="63">
        <v>0</v>
      </c>
      <c r="G28" s="63">
        <v>414</v>
      </c>
      <c r="H28" s="63">
        <v>0</v>
      </c>
      <c r="I28" s="63">
        <v>0</v>
      </c>
      <c r="J28" s="63">
        <v>14</v>
      </c>
      <c r="K28" s="63">
        <v>0</v>
      </c>
      <c r="L28" s="63">
        <v>24</v>
      </c>
      <c r="M28" s="63">
        <v>0</v>
      </c>
      <c r="N28" s="63">
        <v>0</v>
      </c>
      <c r="O28" s="63">
        <v>0</v>
      </c>
      <c r="P28" s="63">
        <v>0</v>
      </c>
      <c r="Q28" s="63">
        <v>0</v>
      </c>
      <c r="R28" s="63">
        <v>0</v>
      </c>
      <c r="S28" s="63">
        <v>0</v>
      </c>
      <c r="T28" s="63">
        <v>0</v>
      </c>
      <c r="U28" s="63">
        <v>0</v>
      </c>
      <c r="V28" s="63">
        <v>0</v>
      </c>
      <c r="W28" s="63">
        <v>0</v>
      </c>
      <c r="X28" s="63">
        <v>0</v>
      </c>
      <c r="Y28" s="63">
        <v>0</v>
      </c>
      <c r="Z28" s="63">
        <v>0</v>
      </c>
      <c r="AA28" s="63">
        <v>1430</v>
      </c>
      <c r="AB28" s="63">
        <v>2</v>
      </c>
      <c r="AC28" s="63">
        <v>0</v>
      </c>
      <c r="AD28" s="63">
        <v>0</v>
      </c>
      <c r="AE28" s="63">
        <v>0</v>
      </c>
      <c r="AF28" s="63">
        <v>0</v>
      </c>
      <c r="AG28" s="63">
        <v>0</v>
      </c>
      <c r="AH28" s="63">
        <v>0</v>
      </c>
      <c r="AI28" s="63">
        <v>0</v>
      </c>
      <c r="AJ28" s="63">
        <v>0</v>
      </c>
      <c r="AK28" s="63">
        <v>0</v>
      </c>
      <c r="AL28" s="63">
        <v>0</v>
      </c>
      <c r="AM28" s="63">
        <v>0</v>
      </c>
      <c r="AN28" s="63">
        <v>0</v>
      </c>
      <c r="AO28" s="63">
        <v>0</v>
      </c>
      <c r="AP28" s="63">
        <v>0</v>
      </c>
      <c r="AQ28" s="63">
        <v>0</v>
      </c>
      <c r="AR28" s="63">
        <v>0</v>
      </c>
      <c r="AS28" s="63">
        <v>0</v>
      </c>
      <c r="AT28" s="63">
        <v>0</v>
      </c>
      <c r="AU28" s="63">
        <v>0</v>
      </c>
      <c r="AV28" s="63">
        <v>0</v>
      </c>
      <c r="AW28" s="63">
        <v>0</v>
      </c>
      <c r="AX28" s="63">
        <v>0</v>
      </c>
      <c r="AY28" s="63">
        <v>0</v>
      </c>
      <c r="AZ28" s="63">
        <v>0</v>
      </c>
      <c r="BA28" s="63">
        <v>0</v>
      </c>
      <c r="BB28" s="63">
        <v>0</v>
      </c>
      <c r="BC28" s="63">
        <v>0</v>
      </c>
      <c r="BD28" s="63">
        <v>0</v>
      </c>
      <c r="BE28" s="63">
        <v>0</v>
      </c>
      <c r="BF28" s="63">
        <v>0</v>
      </c>
      <c r="BG28" s="63">
        <v>0</v>
      </c>
      <c r="BH28" s="63">
        <v>1</v>
      </c>
      <c r="BI28" s="63">
        <v>0</v>
      </c>
      <c r="BJ28" s="63">
        <v>0</v>
      </c>
      <c r="BK28" s="63">
        <v>0</v>
      </c>
      <c r="BL28" s="63">
        <v>0</v>
      </c>
      <c r="BM28" s="63">
        <v>0</v>
      </c>
      <c r="BN28" s="63">
        <v>0</v>
      </c>
      <c r="BO28" s="63">
        <v>1</v>
      </c>
      <c r="BP28" s="63">
        <v>222</v>
      </c>
      <c r="BQ28" s="63">
        <v>0</v>
      </c>
      <c r="BR28" s="63">
        <v>0</v>
      </c>
      <c r="BS28" s="63">
        <v>0</v>
      </c>
      <c r="BT28" s="63">
        <v>0</v>
      </c>
      <c r="BU28" s="63">
        <v>0</v>
      </c>
      <c r="BV28" s="63">
        <v>0</v>
      </c>
      <c r="BW28" s="63">
        <v>2</v>
      </c>
      <c r="BX28" s="63">
        <v>0</v>
      </c>
      <c r="BY28" s="63">
        <v>5</v>
      </c>
      <c r="BZ28" s="63">
        <v>0</v>
      </c>
      <c r="CA28" s="63">
        <v>0</v>
      </c>
      <c r="CB28" s="63">
        <v>0</v>
      </c>
      <c r="CC28" s="63">
        <v>0</v>
      </c>
      <c r="CD28" s="63">
        <v>7</v>
      </c>
      <c r="CE28" s="63">
        <v>0</v>
      </c>
      <c r="CF28" s="63">
        <v>0</v>
      </c>
      <c r="CG28" s="63">
        <v>0</v>
      </c>
      <c r="CH28" s="63">
        <v>0</v>
      </c>
      <c r="CI28" s="63">
        <v>0</v>
      </c>
      <c r="CJ28" s="63">
        <v>118</v>
      </c>
      <c r="CK28" s="63">
        <v>0</v>
      </c>
      <c r="CL28" s="63">
        <v>51</v>
      </c>
      <c r="CM28" s="63">
        <v>88344</v>
      </c>
      <c r="CN28" s="63">
        <v>259</v>
      </c>
      <c r="CO28" s="63">
        <v>1096</v>
      </c>
      <c r="CP28" s="63">
        <v>426</v>
      </c>
      <c r="CQ28" s="63">
        <v>0</v>
      </c>
      <c r="CR28" s="63">
        <v>0</v>
      </c>
      <c r="CS28" s="63">
        <v>0</v>
      </c>
      <c r="CT28" s="63">
        <v>0</v>
      </c>
      <c r="CU28" s="63">
        <v>0</v>
      </c>
      <c r="CV28" s="63">
        <v>1</v>
      </c>
      <c r="CW28" s="63">
        <v>0</v>
      </c>
      <c r="CX28" s="63">
        <v>0</v>
      </c>
      <c r="CY28" s="63">
        <v>1</v>
      </c>
      <c r="CZ28" s="63">
        <v>0</v>
      </c>
      <c r="DA28" s="63">
        <v>0</v>
      </c>
      <c r="DB28" s="25">
        <v>68</v>
      </c>
      <c r="DC28" s="25">
        <v>93293</v>
      </c>
      <c r="DD28" s="50">
        <v>841</v>
      </c>
      <c r="DE28" s="63">
        <v>4871</v>
      </c>
      <c r="DF28" s="63">
        <v>0</v>
      </c>
      <c r="DG28" s="63">
        <v>0</v>
      </c>
      <c r="DH28" s="63">
        <v>0</v>
      </c>
      <c r="DI28" s="63">
        <v>0</v>
      </c>
      <c r="DJ28" s="63">
        <v>661</v>
      </c>
      <c r="DK28" s="63">
        <v>6373</v>
      </c>
      <c r="DL28" s="47">
        <v>99666</v>
      </c>
      <c r="DM28" s="47">
        <v>30717</v>
      </c>
      <c r="DN28" s="47">
        <v>37090</v>
      </c>
      <c r="DO28" s="47">
        <v>130383</v>
      </c>
      <c r="DP28" s="47">
        <v>-92895</v>
      </c>
      <c r="DQ28" s="47">
        <v>-55805</v>
      </c>
      <c r="DR28" s="47">
        <v>37488</v>
      </c>
      <c r="DT28" s="395">
        <v>4871</v>
      </c>
    </row>
    <row r="29" spans="1:124" ht="12.75" customHeight="1">
      <c r="A29" s="253">
        <v>208</v>
      </c>
      <c r="B29" s="82" t="s">
        <v>332</v>
      </c>
      <c r="C29" s="62">
        <v>3440</v>
      </c>
      <c r="D29" s="62">
        <v>79</v>
      </c>
      <c r="E29" s="62">
        <v>55</v>
      </c>
      <c r="F29" s="62">
        <v>8</v>
      </c>
      <c r="G29" s="62">
        <v>240</v>
      </c>
      <c r="H29" s="62">
        <v>0</v>
      </c>
      <c r="I29" s="62">
        <v>632</v>
      </c>
      <c r="J29" s="62">
        <v>173</v>
      </c>
      <c r="K29" s="62">
        <v>35</v>
      </c>
      <c r="L29" s="62">
        <v>0</v>
      </c>
      <c r="M29" s="62">
        <v>0</v>
      </c>
      <c r="N29" s="62">
        <v>44</v>
      </c>
      <c r="O29" s="62">
        <v>196</v>
      </c>
      <c r="P29" s="62">
        <v>168</v>
      </c>
      <c r="Q29" s="62">
        <v>279</v>
      </c>
      <c r="R29" s="62">
        <v>169</v>
      </c>
      <c r="S29" s="62">
        <v>105</v>
      </c>
      <c r="T29" s="62">
        <v>385</v>
      </c>
      <c r="U29" s="62">
        <v>31</v>
      </c>
      <c r="V29" s="62">
        <v>310</v>
      </c>
      <c r="W29" s="62">
        <v>1375</v>
      </c>
      <c r="X29" s="62">
        <v>1757</v>
      </c>
      <c r="Y29" s="62">
        <v>507</v>
      </c>
      <c r="Z29" s="62">
        <v>3</v>
      </c>
      <c r="AA29" s="62">
        <v>579</v>
      </c>
      <c r="AB29" s="62">
        <v>13905</v>
      </c>
      <c r="AC29" s="62">
        <v>334</v>
      </c>
      <c r="AD29" s="62">
        <v>136</v>
      </c>
      <c r="AE29" s="62">
        <v>359</v>
      </c>
      <c r="AF29" s="62">
        <v>234</v>
      </c>
      <c r="AG29" s="62">
        <v>2</v>
      </c>
      <c r="AH29" s="62">
        <v>0</v>
      </c>
      <c r="AI29" s="62">
        <v>186</v>
      </c>
      <c r="AJ29" s="62">
        <v>11</v>
      </c>
      <c r="AK29" s="62">
        <v>398</v>
      </c>
      <c r="AL29" s="62">
        <v>411</v>
      </c>
      <c r="AM29" s="62">
        <v>24</v>
      </c>
      <c r="AN29" s="62">
        <v>1</v>
      </c>
      <c r="AO29" s="62">
        <v>13</v>
      </c>
      <c r="AP29" s="62">
        <v>120</v>
      </c>
      <c r="AQ29" s="62">
        <v>199</v>
      </c>
      <c r="AR29" s="62">
        <v>125</v>
      </c>
      <c r="AS29" s="62">
        <v>205</v>
      </c>
      <c r="AT29" s="62">
        <v>140</v>
      </c>
      <c r="AU29" s="62">
        <v>1818</v>
      </c>
      <c r="AV29" s="62">
        <v>385</v>
      </c>
      <c r="AW29" s="62">
        <v>69</v>
      </c>
      <c r="AX29" s="62">
        <v>64</v>
      </c>
      <c r="AY29" s="62">
        <v>5</v>
      </c>
      <c r="AZ29" s="62">
        <v>20</v>
      </c>
      <c r="BA29" s="62">
        <v>34</v>
      </c>
      <c r="BB29" s="62">
        <v>749</v>
      </c>
      <c r="BC29" s="62">
        <v>139</v>
      </c>
      <c r="BD29" s="62">
        <v>3738</v>
      </c>
      <c r="BE29" s="62">
        <v>2587</v>
      </c>
      <c r="BF29" s="62">
        <v>0</v>
      </c>
      <c r="BG29" s="62">
        <v>146</v>
      </c>
      <c r="BH29" s="62">
        <v>6</v>
      </c>
      <c r="BI29" s="62">
        <v>1296</v>
      </c>
      <c r="BJ29" s="62">
        <v>419</v>
      </c>
      <c r="BK29" s="62">
        <v>234</v>
      </c>
      <c r="BL29" s="62">
        <v>167</v>
      </c>
      <c r="BM29" s="62">
        <v>68</v>
      </c>
      <c r="BN29" s="62">
        <v>40</v>
      </c>
      <c r="BO29" s="62">
        <v>47</v>
      </c>
      <c r="BP29" s="62">
        <v>113</v>
      </c>
      <c r="BQ29" s="62">
        <v>6</v>
      </c>
      <c r="BR29" s="62">
        <v>4</v>
      </c>
      <c r="BS29" s="62">
        <v>1</v>
      </c>
      <c r="BT29" s="62">
        <v>2</v>
      </c>
      <c r="BU29" s="62">
        <v>15</v>
      </c>
      <c r="BV29" s="62">
        <v>0</v>
      </c>
      <c r="BW29" s="62">
        <v>49</v>
      </c>
      <c r="BX29" s="62">
        <v>7</v>
      </c>
      <c r="BY29" s="62">
        <v>31</v>
      </c>
      <c r="BZ29" s="62">
        <v>3</v>
      </c>
      <c r="CA29" s="62">
        <v>0</v>
      </c>
      <c r="CB29" s="62">
        <v>12</v>
      </c>
      <c r="CC29" s="62">
        <v>11</v>
      </c>
      <c r="CD29" s="62">
        <v>0</v>
      </c>
      <c r="CE29" s="62">
        <v>0</v>
      </c>
      <c r="CF29" s="62">
        <v>10</v>
      </c>
      <c r="CG29" s="62">
        <v>35</v>
      </c>
      <c r="CH29" s="62">
        <v>0</v>
      </c>
      <c r="CI29" s="62">
        <v>233</v>
      </c>
      <c r="CJ29" s="62">
        <v>158</v>
      </c>
      <c r="CK29" s="62">
        <v>7</v>
      </c>
      <c r="CL29" s="62">
        <v>210</v>
      </c>
      <c r="CM29" s="62">
        <v>839</v>
      </c>
      <c r="CN29" s="62">
        <v>144</v>
      </c>
      <c r="CO29" s="62">
        <v>413</v>
      </c>
      <c r="CP29" s="62">
        <v>331</v>
      </c>
      <c r="CQ29" s="62">
        <v>110</v>
      </c>
      <c r="CR29" s="62">
        <v>150</v>
      </c>
      <c r="CS29" s="62">
        <v>79</v>
      </c>
      <c r="CT29" s="62">
        <v>272</v>
      </c>
      <c r="CU29" s="62">
        <v>618</v>
      </c>
      <c r="CV29" s="62">
        <v>243</v>
      </c>
      <c r="CW29" s="62">
        <v>335</v>
      </c>
      <c r="CX29" s="62">
        <v>905</v>
      </c>
      <c r="CY29" s="62">
        <v>121</v>
      </c>
      <c r="CZ29" s="62">
        <v>249</v>
      </c>
      <c r="DA29" s="62">
        <v>106</v>
      </c>
      <c r="DB29" s="24">
        <v>42</v>
      </c>
      <c r="DC29" s="24">
        <v>45268</v>
      </c>
      <c r="DD29" s="43">
        <v>747</v>
      </c>
      <c r="DE29" s="62">
        <v>16467</v>
      </c>
      <c r="DF29" s="62">
        <v>0</v>
      </c>
      <c r="DG29" s="62">
        <v>0</v>
      </c>
      <c r="DH29" s="62">
        <v>0</v>
      </c>
      <c r="DI29" s="62">
        <v>0</v>
      </c>
      <c r="DJ29" s="62">
        <v>-521</v>
      </c>
      <c r="DK29" s="62">
        <v>16693</v>
      </c>
      <c r="DL29" s="39">
        <v>61961</v>
      </c>
      <c r="DM29" s="39">
        <v>64217</v>
      </c>
      <c r="DN29" s="39">
        <v>80910</v>
      </c>
      <c r="DO29" s="39">
        <v>126178</v>
      </c>
      <c r="DP29" s="39">
        <v>-52339</v>
      </c>
      <c r="DQ29" s="39">
        <v>28571</v>
      </c>
      <c r="DR29" s="39">
        <v>73839</v>
      </c>
      <c r="DT29" s="395">
        <v>16467</v>
      </c>
    </row>
    <row r="30" spans="1:124" ht="12.75" customHeight="1">
      <c r="A30" s="253">
        <v>211</v>
      </c>
      <c r="B30" s="82" t="s">
        <v>243</v>
      </c>
      <c r="C30" s="62">
        <v>950</v>
      </c>
      <c r="D30" s="62">
        <v>63</v>
      </c>
      <c r="E30" s="62">
        <v>46</v>
      </c>
      <c r="F30" s="62">
        <v>378</v>
      </c>
      <c r="G30" s="62">
        <v>1421</v>
      </c>
      <c r="H30" s="62">
        <v>0</v>
      </c>
      <c r="I30" s="62">
        <v>637</v>
      </c>
      <c r="J30" s="62">
        <v>470</v>
      </c>
      <c r="K30" s="62">
        <v>140</v>
      </c>
      <c r="L30" s="62">
        <v>61</v>
      </c>
      <c r="M30" s="62">
        <v>0</v>
      </c>
      <c r="N30" s="62">
        <v>41</v>
      </c>
      <c r="O30" s="62">
        <v>21</v>
      </c>
      <c r="P30" s="62">
        <v>62</v>
      </c>
      <c r="Q30" s="62">
        <v>17</v>
      </c>
      <c r="R30" s="62">
        <v>152</v>
      </c>
      <c r="S30" s="62">
        <v>9</v>
      </c>
      <c r="T30" s="62">
        <v>22</v>
      </c>
      <c r="U30" s="62">
        <v>458</v>
      </c>
      <c r="V30" s="62">
        <v>331</v>
      </c>
      <c r="W30" s="62">
        <v>174493</v>
      </c>
      <c r="X30" s="62">
        <v>3969</v>
      </c>
      <c r="Y30" s="62">
        <v>137</v>
      </c>
      <c r="Z30" s="62">
        <v>2</v>
      </c>
      <c r="AA30" s="62">
        <v>73</v>
      </c>
      <c r="AB30" s="62">
        <v>289</v>
      </c>
      <c r="AC30" s="62">
        <v>25475</v>
      </c>
      <c r="AD30" s="62">
        <v>1238</v>
      </c>
      <c r="AE30" s="62">
        <v>61</v>
      </c>
      <c r="AF30" s="62">
        <v>73</v>
      </c>
      <c r="AG30" s="62">
        <v>1</v>
      </c>
      <c r="AH30" s="62">
        <v>1</v>
      </c>
      <c r="AI30" s="62">
        <v>896</v>
      </c>
      <c r="AJ30" s="62">
        <v>636</v>
      </c>
      <c r="AK30" s="62">
        <v>263</v>
      </c>
      <c r="AL30" s="62">
        <v>3060</v>
      </c>
      <c r="AM30" s="62">
        <v>10</v>
      </c>
      <c r="AN30" s="62">
        <v>4</v>
      </c>
      <c r="AO30" s="62">
        <v>1092</v>
      </c>
      <c r="AP30" s="62">
        <v>39</v>
      </c>
      <c r="AQ30" s="62">
        <v>53</v>
      </c>
      <c r="AR30" s="62">
        <v>77</v>
      </c>
      <c r="AS30" s="62">
        <v>55</v>
      </c>
      <c r="AT30" s="62">
        <v>33</v>
      </c>
      <c r="AU30" s="62">
        <v>61</v>
      </c>
      <c r="AV30" s="62">
        <v>344</v>
      </c>
      <c r="AW30" s="62">
        <v>22</v>
      </c>
      <c r="AX30" s="62">
        <v>18</v>
      </c>
      <c r="AY30" s="62">
        <v>0</v>
      </c>
      <c r="AZ30" s="62">
        <v>1</v>
      </c>
      <c r="BA30" s="62">
        <v>5</v>
      </c>
      <c r="BB30" s="62">
        <v>24</v>
      </c>
      <c r="BC30" s="62">
        <v>8</v>
      </c>
      <c r="BD30" s="62">
        <v>518</v>
      </c>
      <c r="BE30" s="62">
        <v>161</v>
      </c>
      <c r="BF30" s="62">
        <v>0</v>
      </c>
      <c r="BG30" s="62">
        <v>1</v>
      </c>
      <c r="BH30" s="62">
        <v>209</v>
      </c>
      <c r="BI30" s="62">
        <v>505</v>
      </c>
      <c r="BJ30" s="62">
        <v>194</v>
      </c>
      <c r="BK30" s="62">
        <v>1288</v>
      </c>
      <c r="BL30" s="62">
        <v>353</v>
      </c>
      <c r="BM30" s="62">
        <v>13090</v>
      </c>
      <c r="BN30" s="62">
        <v>488</v>
      </c>
      <c r="BO30" s="62">
        <v>490</v>
      </c>
      <c r="BP30" s="62">
        <v>503</v>
      </c>
      <c r="BQ30" s="62">
        <v>942</v>
      </c>
      <c r="BR30" s="62">
        <v>110</v>
      </c>
      <c r="BS30" s="62">
        <v>95</v>
      </c>
      <c r="BT30" s="62">
        <v>94</v>
      </c>
      <c r="BU30" s="62">
        <v>0</v>
      </c>
      <c r="BV30" s="62">
        <v>36</v>
      </c>
      <c r="BW30" s="62">
        <v>7964</v>
      </c>
      <c r="BX30" s="62">
        <v>27708</v>
      </c>
      <c r="BY30" s="62">
        <v>12379</v>
      </c>
      <c r="BZ30" s="62">
        <v>3689</v>
      </c>
      <c r="CA30" s="62">
        <v>69</v>
      </c>
      <c r="CB30" s="62">
        <v>70</v>
      </c>
      <c r="CC30" s="62">
        <v>50</v>
      </c>
      <c r="CD30" s="62">
        <v>38</v>
      </c>
      <c r="CE30" s="62">
        <v>104</v>
      </c>
      <c r="CF30" s="62">
        <v>26</v>
      </c>
      <c r="CG30" s="62">
        <v>29</v>
      </c>
      <c r="CH30" s="62">
        <v>0</v>
      </c>
      <c r="CI30" s="62">
        <v>27</v>
      </c>
      <c r="CJ30" s="62">
        <v>3921</v>
      </c>
      <c r="CK30" s="62">
        <v>336</v>
      </c>
      <c r="CL30" s="62">
        <v>266</v>
      </c>
      <c r="CM30" s="62">
        <v>1041</v>
      </c>
      <c r="CN30" s="62">
        <v>55</v>
      </c>
      <c r="CO30" s="62">
        <v>240</v>
      </c>
      <c r="CP30" s="62">
        <v>345</v>
      </c>
      <c r="CQ30" s="62">
        <v>151</v>
      </c>
      <c r="CR30" s="62">
        <v>119</v>
      </c>
      <c r="CS30" s="62">
        <v>18</v>
      </c>
      <c r="CT30" s="62">
        <v>222</v>
      </c>
      <c r="CU30" s="62">
        <v>318</v>
      </c>
      <c r="CV30" s="62">
        <v>196</v>
      </c>
      <c r="CW30" s="62">
        <v>566</v>
      </c>
      <c r="CX30" s="62">
        <v>334</v>
      </c>
      <c r="CY30" s="62">
        <v>623</v>
      </c>
      <c r="CZ30" s="62">
        <v>110</v>
      </c>
      <c r="DA30" s="62">
        <v>0</v>
      </c>
      <c r="DB30" s="24">
        <v>701</v>
      </c>
      <c r="DC30" s="24">
        <v>298584</v>
      </c>
      <c r="DD30" s="43">
        <v>144</v>
      </c>
      <c r="DE30" s="62">
        <v>53449</v>
      </c>
      <c r="DF30" s="62">
        <v>0</v>
      </c>
      <c r="DG30" s="62">
        <v>0</v>
      </c>
      <c r="DH30" s="62">
        <v>0</v>
      </c>
      <c r="DI30" s="62">
        <v>0</v>
      </c>
      <c r="DJ30" s="62">
        <v>-1623</v>
      </c>
      <c r="DK30" s="62">
        <v>51970</v>
      </c>
      <c r="DL30" s="39">
        <v>350554</v>
      </c>
      <c r="DM30" s="39">
        <v>372497</v>
      </c>
      <c r="DN30" s="39">
        <v>424467</v>
      </c>
      <c r="DO30" s="39">
        <v>723051</v>
      </c>
      <c r="DP30" s="39">
        <v>-250278</v>
      </c>
      <c r="DQ30" s="39">
        <v>174189</v>
      </c>
      <c r="DR30" s="39">
        <v>472773</v>
      </c>
      <c r="DT30" s="395">
        <v>53449</v>
      </c>
    </row>
    <row r="31" spans="1:124" ht="12.75" customHeight="1">
      <c r="A31" s="253">
        <v>212</v>
      </c>
      <c r="B31" s="82" t="s">
        <v>244</v>
      </c>
      <c r="C31" s="62">
        <v>0</v>
      </c>
      <c r="D31" s="62">
        <v>0</v>
      </c>
      <c r="E31" s="62">
        <v>0</v>
      </c>
      <c r="F31" s="62">
        <v>0</v>
      </c>
      <c r="G31" s="62">
        <v>0</v>
      </c>
      <c r="H31" s="62">
        <v>0</v>
      </c>
      <c r="I31" s="62">
        <v>5</v>
      </c>
      <c r="J31" s="62">
        <v>0</v>
      </c>
      <c r="K31" s="62">
        <v>0</v>
      </c>
      <c r="L31" s="62">
        <v>0</v>
      </c>
      <c r="M31" s="62">
        <v>0</v>
      </c>
      <c r="N31" s="62">
        <v>0</v>
      </c>
      <c r="O31" s="62">
        <v>0</v>
      </c>
      <c r="P31" s="62">
        <v>0</v>
      </c>
      <c r="Q31" s="62">
        <v>0</v>
      </c>
      <c r="R31" s="62">
        <v>6</v>
      </c>
      <c r="S31" s="62">
        <v>0</v>
      </c>
      <c r="T31" s="62">
        <v>0</v>
      </c>
      <c r="U31" s="62">
        <v>37</v>
      </c>
      <c r="V31" s="62">
        <v>7</v>
      </c>
      <c r="W31" s="62">
        <v>70</v>
      </c>
      <c r="X31" s="62">
        <v>230</v>
      </c>
      <c r="Y31" s="62">
        <v>0</v>
      </c>
      <c r="Z31" s="62">
        <v>0</v>
      </c>
      <c r="AA31" s="62">
        <v>0</v>
      </c>
      <c r="AB31" s="62">
        <v>1</v>
      </c>
      <c r="AC31" s="62">
        <v>0</v>
      </c>
      <c r="AD31" s="62">
        <v>4632</v>
      </c>
      <c r="AE31" s="62">
        <v>4</v>
      </c>
      <c r="AF31" s="62">
        <v>0</v>
      </c>
      <c r="AG31" s="62">
        <v>0</v>
      </c>
      <c r="AH31" s="62">
        <v>0</v>
      </c>
      <c r="AI31" s="62">
        <v>30</v>
      </c>
      <c r="AJ31" s="62">
        <v>0</v>
      </c>
      <c r="AK31" s="62">
        <v>192</v>
      </c>
      <c r="AL31" s="62">
        <v>54436</v>
      </c>
      <c r="AM31" s="62">
        <v>57</v>
      </c>
      <c r="AN31" s="62">
        <v>0</v>
      </c>
      <c r="AO31" s="62">
        <v>204</v>
      </c>
      <c r="AP31" s="62">
        <v>0</v>
      </c>
      <c r="AQ31" s="62">
        <v>0</v>
      </c>
      <c r="AR31" s="62">
        <v>0</v>
      </c>
      <c r="AS31" s="62">
        <v>2</v>
      </c>
      <c r="AT31" s="62">
        <v>0</v>
      </c>
      <c r="AU31" s="62">
        <v>2</v>
      </c>
      <c r="AV31" s="62">
        <v>0</v>
      </c>
      <c r="AW31" s="62">
        <v>0</v>
      </c>
      <c r="AX31" s="62">
        <v>0</v>
      </c>
      <c r="AY31" s="62">
        <v>0</v>
      </c>
      <c r="AZ31" s="62">
        <v>0</v>
      </c>
      <c r="BA31" s="62">
        <v>0</v>
      </c>
      <c r="BB31" s="62">
        <v>0</v>
      </c>
      <c r="BC31" s="62">
        <v>0</v>
      </c>
      <c r="BD31" s="62">
        <v>7</v>
      </c>
      <c r="BE31" s="62">
        <v>1</v>
      </c>
      <c r="BF31" s="62">
        <v>0</v>
      </c>
      <c r="BG31" s="62">
        <v>0</v>
      </c>
      <c r="BH31" s="62">
        <v>6</v>
      </c>
      <c r="BI31" s="62">
        <v>165</v>
      </c>
      <c r="BJ31" s="62">
        <v>2</v>
      </c>
      <c r="BK31" s="62">
        <v>3719</v>
      </c>
      <c r="BL31" s="62">
        <v>1049</v>
      </c>
      <c r="BM31" s="62">
        <v>7673</v>
      </c>
      <c r="BN31" s="62">
        <v>0</v>
      </c>
      <c r="BO31" s="62">
        <v>0</v>
      </c>
      <c r="BP31" s="62">
        <v>8</v>
      </c>
      <c r="BQ31" s="62">
        <v>-3</v>
      </c>
      <c r="BR31" s="62">
        <v>0</v>
      </c>
      <c r="BS31" s="62">
        <v>0</v>
      </c>
      <c r="BT31" s="62">
        <v>0</v>
      </c>
      <c r="BU31" s="62">
        <v>0</v>
      </c>
      <c r="BV31" s="62">
        <v>0</v>
      </c>
      <c r="BW31" s="62">
        <v>0</v>
      </c>
      <c r="BX31" s="62">
        <v>0</v>
      </c>
      <c r="BY31" s="62">
        <v>0</v>
      </c>
      <c r="BZ31" s="62">
        <v>0</v>
      </c>
      <c r="CA31" s="62">
        <v>0</v>
      </c>
      <c r="CB31" s="62">
        <v>0</v>
      </c>
      <c r="CC31" s="62">
        <v>0</v>
      </c>
      <c r="CD31" s="62">
        <v>0</v>
      </c>
      <c r="CE31" s="62">
        <v>0</v>
      </c>
      <c r="CF31" s="62">
        <v>0</v>
      </c>
      <c r="CG31" s="62">
        <v>0</v>
      </c>
      <c r="CH31" s="62">
        <v>0</v>
      </c>
      <c r="CI31" s="62">
        <v>0</v>
      </c>
      <c r="CJ31" s="62">
        <v>0</v>
      </c>
      <c r="CK31" s="62">
        <v>0</v>
      </c>
      <c r="CL31" s="62">
        <v>0</v>
      </c>
      <c r="CM31" s="62">
        <v>0</v>
      </c>
      <c r="CN31" s="62">
        <v>0</v>
      </c>
      <c r="CO31" s="62">
        <v>2</v>
      </c>
      <c r="CP31" s="62">
        <v>2</v>
      </c>
      <c r="CQ31" s="62">
        <v>10</v>
      </c>
      <c r="CR31" s="62">
        <v>1</v>
      </c>
      <c r="CS31" s="62">
        <v>0</v>
      </c>
      <c r="CT31" s="62">
        <v>0</v>
      </c>
      <c r="CU31" s="62">
        <v>0</v>
      </c>
      <c r="CV31" s="62">
        <v>0</v>
      </c>
      <c r="CW31" s="62">
        <v>75</v>
      </c>
      <c r="CX31" s="62">
        <v>0</v>
      </c>
      <c r="CY31" s="62">
        <v>0</v>
      </c>
      <c r="CZ31" s="62">
        <v>3</v>
      </c>
      <c r="DA31" s="62">
        <v>0</v>
      </c>
      <c r="DB31" s="24">
        <v>0</v>
      </c>
      <c r="DC31" s="24">
        <v>72635</v>
      </c>
      <c r="DD31" s="43">
        <v>1</v>
      </c>
      <c r="DE31" s="62">
        <v>-16</v>
      </c>
      <c r="DF31" s="62">
        <v>0</v>
      </c>
      <c r="DG31" s="62">
        <v>0</v>
      </c>
      <c r="DH31" s="62">
        <v>0</v>
      </c>
      <c r="DI31" s="62">
        <v>0</v>
      </c>
      <c r="DJ31" s="62">
        <v>-2772</v>
      </c>
      <c r="DK31" s="62">
        <v>-2787</v>
      </c>
      <c r="DL31" s="39">
        <v>69848</v>
      </c>
      <c r="DM31" s="39">
        <v>43909</v>
      </c>
      <c r="DN31" s="39">
        <v>41122</v>
      </c>
      <c r="DO31" s="39">
        <v>113757</v>
      </c>
      <c r="DP31" s="39">
        <v>-30913</v>
      </c>
      <c r="DQ31" s="39">
        <v>10209</v>
      </c>
      <c r="DR31" s="39">
        <v>82844</v>
      </c>
      <c r="DT31" s="395">
        <v>-16</v>
      </c>
    </row>
    <row r="32" spans="1:124" ht="12.75" customHeight="1">
      <c r="A32" s="253">
        <v>221</v>
      </c>
      <c r="B32" s="82" t="s">
        <v>245</v>
      </c>
      <c r="C32" s="62">
        <v>755</v>
      </c>
      <c r="D32" s="62">
        <v>95</v>
      </c>
      <c r="E32" s="62">
        <v>34</v>
      </c>
      <c r="F32" s="62">
        <v>374</v>
      </c>
      <c r="G32" s="62">
        <v>534</v>
      </c>
      <c r="H32" s="62">
        <v>0</v>
      </c>
      <c r="I32" s="62">
        <v>25</v>
      </c>
      <c r="J32" s="62">
        <v>3535</v>
      </c>
      <c r="K32" s="62">
        <v>2093</v>
      </c>
      <c r="L32" s="62">
        <v>9</v>
      </c>
      <c r="M32" s="62">
        <v>0</v>
      </c>
      <c r="N32" s="62">
        <v>29</v>
      </c>
      <c r="O32" s="62">
        <v>226</v>
      </c>
      <c r="P32" s="62">
        <v>134</v>
      </c>
      <c r="Q32" s="62">
        <v>377</v>
      </c>
      <c r="R32" s="62">
        <v>43</v>
      </c>
      <c r="S32" s="62">
        <v>14</v>
      </c>
      <c r="T32" s="62">
        <v>608</v>
      </c>
      <c r="U32" s="62">
        <v>82</v>
      </c>
      <c r="V32" s="62">
        <v>111</v>
      </c>
      <c r="W32" s="62">
        <v>0</v>
      </c>
      <c r="X32" s="62">
        <v>391</v>
      </c>
      <c r="Y32" s="62">
        <v>22</v>
      </c>
      <c r="Z32" s="62">
        <v>2</v>
      </c>
      <c r="AA32" s="62">
        <v>1339</v>
      </c>
      <c r="AB32" s="62">
        <v>827</v>
      </c>
      <c r="AC32" s="62">
        <v>58</v>
      </c>
      <c r="AD32" s="62">
        <v>0</v>
      </c>
      <c r="AE32" s="62">
        <v>16312</v>
      </c>
      <c r="AF32" s="62">
        <v>1148</v>
      </c>
      <c r="AG32" s="62">
        <v>73</v>
      </c>
      <c r="AH32" s="62">
        <v>2</v>
      </c>
      <c r="AI32" s="62">
        <v>21</v>
      </c>
      <c r="AJ32" s="62">
        <v>27</v>
      </c>
      <c r="AK32" s="62">
        <v>63</v>
      </c>
      <c r="AL32" s="62">
        <v>1</v>
      </c>
      <c r="AM32" s="62">
        <v>2</v>
      </c>
      <c r="AN32" s="62">
        <v>0</v>
      </c>
      <c r="AO32" s="62">
        <v>185</v>
      </c>
      <c r="AP32" s="62">
        <v>813</v>
      </c>
      <c r="AQ32" s="62">
        <v>41</v>
      </c>
      <c r="AR32" s="62">
        <v>69</v>
      </c>
      <c r="AS32" s="62">
        <v>560</v>
      </c>
      <c r="AT32" s="62">
        <v>360</v>
      </c>
      <c r="AU32" s="62">
        <v>5592</v>
      </c>
      <c r="AV32" s="62">
        <v>4824</v>
      </c>
      <c r="AW32" s="62">
        <v>227</v>
      </c>
      <c r="AX32" s="62">
        <v>376</v>
      </c>
      <c r="AY32" s="62">
        <v>60</v>
      </c>
      <c r="AZ32" s="62">
        <v>71</v>
      </c>
      <c r="BA32" s="62">
        <v>1014</v>
      </c>
      <c r="BB32" s="62">
        <v>4174</v>
      </c>
      <c r="BC32" s="62">
        <v>808</v>
      </c>
      <c r="BD32" s="62">
        <v>9555</v>
      </c>
      <c r="BE32" s="62">
        <v>460</v>
      </c>
      <c r="BF32" s="62">
        <v>0</v>
      </c>
      <c r="BG32" s="62">
        <v>376</v>
      </c>
      <c r="BH32" s="62">
        <v>70</v>
      </c>
      <c r="BI32" s="62">
        <v>2541</v>
      </c>
      <c r="BJ32" s="62">
        <v>982</v>
      </c>
      <c r="BK32" s="62">
        <v>1001</v>
      </c>
      <c r="BL32" s="62">
        <v>841</v>
      </c>
      <c r="BM32" s="62">
        <v>0</v>
      </c>
      <c r="BN32" s="62">
        <v>0</v>
      </c>
      <c r="BO32" s="62">
        <v>1477</v>
      </c>
      <c r="BP32" s="62">
        <v>76</v>
      </c>
      <c r="BQ32" s="62">
        <v>3079</v>
      </c>
      <c r="BR32" s="62">
        <v>657</v>
      </c>
      <c r="BS32" s="62">
        <v>36</v>
      </c>
      <c r="BT32" s="62">
        <v>156</v>
      </c>
      <c r="BU32" s="62">
        <v>136</v>
      </c>
      <c r="BV32" s="62">
        <v>0</v>
      </c>
      <c r="BW32" s="62">
        <v>43</v>
      </c>
      <c r="BX32" s="62">
        <v>4</v>
      </c>
      <c r="BY32" s="62">
        <v>43</v>
      </c>
      <c r="BZ32" s="62">
        <v>11</v>
      </c>
      <c r="CA32" s="62">
        <v>5</v>
      </c>
      <c r="CB32" s="62">
        <v>190</v>
      </c>
      <c r="CC32" s="62">
        <v>13</v>
      </c>
      <c r="CD32" s="62">
        <v>0</v>
      </c>
      <c r="CE32" s="62">
        <v>4</v>
      </c>
      <c r="CF32" s="62">
        <v>13</v>
      </c>
      <c r="CG32" s="62">
        <v>391</v>
      </c>
      <c r="CH32" s="62">
        <v>0</v>
      </c>
      <c r="CI32" s="62">
        <v>62</v>
      </c>
      <c r="CJ32" s="62">
        <v>256</v>
      </c>
      <c r="CK32" s="62">
        <v>56</v>
      </c>
      <c r="CL32" s="62">
        <v>249</v>
      </c>
      <c r="CM32" s="62">
        <v>609</v>
      </c>
      <c r="CN32" s="62">
        <v>0</v>
      </c>
      <c r="CO32" s="62">
        <v>22</v>
      </c>
      <c r="CP32" s="62">
        <v>33</v>
      </c>
      <c r="CQ32" s="62">
        <v>118</v>
      </c>
      <c r="CR32" s="62">
        <v>19</v>
      </c>
      <c r="CS32" s="62">
        <v>76</v>
      </c>
      <c r="CT32" s="62">
        <v>318</v>
      </c>
      <c r="CU32" s="62">
        <v>254</v>
      </c>
      <c r="CV32" s="62">
        <v>141</v>
      </c>
      <c r="CW32" s="62">
        <v>173</v>
      </c>
      <c r="CX32" s="62">
        <v>145</v>
      </c>
      <c r="CY32" s="62">
        <v>408</v>
      </c>
      <c r="CZ32" s="62">
        <v>35</v>
      </c>
      <c r="DA32" s="62">
        <v>420</v>
      </c>
      <c r="DB32" s="24">
        <v>133</v>
      </c>
      <c r="DC32" s="24">
        <v>74227</v>
      </c>
      <c r="DD32" s="43">
        <v>157</v>
      </c>
      <c r="DE32" s="62">
        <v>2903</v>
      </c>
      <c r="DF32" s="62">
        <v>12</v>
      </c>
      <c r="DG32" s="62">
        <v>0</v>
      </c>
      <c r="DH32" s="62">
        <v>0</v>
      </c>
      <c r="DI32" s="62">
        <v>0</v>
      </c>
      <c r="DJ32" s="62">
        <v>-507</v>
      </c>
      <c r="DK32" s="62">
        <v>2565</v>
      </c>
      <c r="DL32" s="39">
        <v>76792</v>
      </c>
      <c r="DM32" s="39">
        <v>51739</v>
      </c>
      <c r="DN32" s="39">
        <v>54304</v>
      </c>
      <c r="DO32" s="39">
        <v>128531</v>
      </c>
      <c r="DP32" s="39">
        <v>-63135</v>
      </c>
      <c r="DQ32" s="39">
        <v>-8831</v>
      </c>
      <c r="DR32" s="39">
        <v>65396</v>
      </c>
      <c r="DT32" s="395">
        <v>2903</v>
      </c>
    </row>
    <row r="33" spans="1:124" ht="12.75" customHeight="1">
      <c r="A33" s="254">
        <v>222</v>
      </c>
      <c r="B33" s="255" t="s">
        <v>246</v>
      </c>
      <c r="C33" s="63">
        <v>151</v>
      </c>
      <c r="D33" s="63">
        <v>23</v>
      </c>
      <c r="E33" s="63">
        <v>67</v>
      </c>
      <c r="F33" s="63">
        <v>25</v>
      </c>
      <c r="G33" s="63">
        <v>29</v>
      </c>
      <c r="H33" s="63">
        <v>0</v>
      </c>
      <c r="I33" s="63">
        <v>108</v>
      </c>
      <c r="J33" s="63">
        <v>38</v>
      </c>
      <c r="K33" s="63">
        <v>35</v>
      </c>
      <c r="L33" s="63">
        <v>0</v>
      </c>
      <c r="M33" s="63">
        <v>0</v>
      </c>
      <c r="N33" s="63">
        <v>1</v>
      </c>
      <c r="O33" s="63">
        <v>43</v>
      </c>
      <c r="P33" s="63">
        <v>13</v>
      </c>
      <c r="Q33" s="63">
        <v>13</v>
      </c>
      <c r="R33" s="63">
        <v>0</v>
      </c>
      <c r="S33" s="63">
        <v>1</v>
      </c>
      <c r="T33" s="63">
        <v>7</v>
      </c>
      <c r="U33" s="63">
        <v>10</v>
      </c>
      <c r="V33" s="63">
        <v>2</v>
      </c>
      <c r="W33" s="63">
        <v>114</v>
      </c>
      <c r="X33" s="63">
        <v>278</v>
      </c>
      <c r="Y33" s="63">
        <v>43</v>
      </c>
      <c r="Z33" s="63">
        <v>0</v>
      </c>
      <c r="AA33" s="63">
        <v>54</v>
      </c>
      <c r="AB33" s="63">
        <v>58</v>
      </c>
      <c r="AC33" s="63">
        <v>0</v>
      </c>
      <c r="AD33" s="63">
        <v>3</v>
      </c>
      <c r="AE33" s="63">
        <v>48</v>
      </c>
      <c r="AF33" s="63">
        <v>1029</v>
      </c>
      <c r="AG33" s="63">
        <v>2</v>
      </c>
      <c r="AH33" s="63">
        <v>0</v>
      </c>
      <c r="AI33" s="63">
        <v>345</v>
      </c>
      <c r="AJ33" s="63">
        <v>8</v>
      </c>
      <c r="AK33" s="63">
        <v>44</v>
      </c>
      <c r="AL33" s="63">
        <v>779</v>
      </c>
      <c r="AM33" s="63">
        <v>1</v>
      </c>
      <c r="AN33" s="63">
        <v>1</v>
      </c>
      <c r="AO33" s="63">
        <v>13</v>
      </c>
      <c r="AP33" s="63">
        <v>9</v>
      </c>
      <c r="AQ33" s="63">
        <v>66</v>
      </c>
      <c r="AR33" s="63">
        <v>21</v>
      </c>
      <c r="AS33" s="63">
        <v>645</v>
      </c>
      <c r="AT33" s="63">
        <v>279</v>
      </c>
      <c r="AU33" s="63">
        <v>1054</v>
      </c>
      <c r="AV33" s="63">
        <v>1385</v>
      </c>
      <c r="AW33" s="63">
        <v>9</v>
      </c>
      <c r="AX33" s="63">
        <v>153</v>
      </c>
      <c r="AY33" s="63">
        <v>13</v>
      </c>
      <c r="AZ33" s="63">
        <v>14</v>
      </c>
      <c r="BA33" s="63">
        <v>50</v>
      </c>
      <c r="BB33" s="63">
        <v>766</v>
      </c>
      <c r="BC33" s="63">
        <v>51</v>
      </c>
      <c r="BD33" s="63">
        <v>8039</v>
      </c>
      <c r="BE33" s="63">
        <v>1398</v>
      </c>
      <c r="BF33" s="63">
        <v>2</v>
      </c>
      <c r="BG33" s="63">
        <v>60</v>
      </c>
      <c r="BH33" s="63">
        <v>160</v>
      </c>
      <c r="BI33" s="63">
        <v>63</v>
      </c>
      <c r="BJ33" s="63">
        <v>16</v>
      </c>
      <c r="BK33" s="63">
        <v>403</v>
      </c>
      <c r="BL33" s="63">
        <v>287</v>
      </c>
      <c r="BM33" s="63">
        <v>0</v>
      </c>
      <c r="BN33" s="63">
        <v>0</v>
      </c>
      <c r="BO33" s="63">
        <v>56</v>
      </c>
      <c r="BP33" s="63">
        <v>529</v>
      </c>
      <c r="BQ33" s="63">
        <v>67</v>
      </c>
      <c r="BR33" s="63">
        <v>3</v>
      </c>
      <c r="BS33" s="63">
        <v>0</v>
      </c>
      <c r="BT33" s="63">
        <v>0</v>
      </c>
      <c r="BU33" s="63">
        <v>0</v>
      </c>
      <c r="BV33" s="63">
        <v>2</v>
      </c>
      <c r="BW33" s="63">
        <v>210</v>
      </c>
      <c r="BX33" s="63">
        <v>611</v>
      </c>
      <c r="BY33" s="63">
        <v>452</v>
      </c>
      <c r="BZ33" s="63">
        <v>0</v>
      </c>
      <c r="CA33" s="63">
        <v>2</v>
      </c>
      <c r="CB33" s="63">
        <v>33</v>
      </c>
      <c r="CC33" s="63">
        <v>2</v>
      </c>
      <c r="CD33" s="63">
        <v>2</v>
      </c>
      <c r="CE33" s="63">
        <v>25</v>
      </c>
      <c r="CF33" s="63">
        <v>2</v>
      </c>
      <c r="CG33" s="63">
        <v>0</v>
      </c>
      <c r="CH33" s="63">
        <v>0</v>
      </c>
      <c r="CI33" s="63">
        <v>1</v>
      </c>
      <c r="CJ33" s="63">
        <v>438</v>
      </c>
      <c r="CK33" s="63">
        <v>12</v>
      </c>
      <c r="CL33" s="63">
        <v>34</v>
      </c>
      <c r="CM33" s="63">
        <v>571</v>
      </c>
      <c r="CN33" s="63">
        <v>14</v>
      </c>
      <c r="CO33" s="63">
        <v>205</v>
      </c>
      <c r="CP33" s="63">
        <v>175</v>
      </c>
      <c r="CQ33" s="63">
        <v>246</v>
      </c>
      <c r="CR33" s="63">
        <v>25</v>
      </c>
      <c r="CS33" s="63">
        <v>0</v>
      </c>
      <c r="CT33" s="63">
        <v>2044</v>
      </c>
      <c r="CU33" s="63">
        <v>10</v>
      </c>
      <c r="CV33" s="63">
        <v>103</v>
      </c>
      <c r="CW33" s="63">
        <v>22</v>
      </c>
      <c r="CX33" s="63">
        <v>22</v>
      </c>
      <c r="CY33" s="63">
        <v>122</v>
      </c>
      <c r="CZ33" s="63">
        <v>20</v>
      </c>
      <c r="DA33" s="63">
        <v>116</v>
      </c>
      <c r="DB33" s="25">
        <v>11</v>
      </c>
      <c r="DC33" s="25">
        <v>24516</v>
      </c>
      <c r="DD33" s="50">
        <v>75</v>
      </c>
      <c r="DE33" s="63">
        <v>5165</v>
      </c>
      <c r="DF33" s="63">
        <v>0</v>
      </c>
      <c r="DG33" s="63">
        <v>0</v>
      </c>
      <c r="DH33" s="63">
        <v>0</v>
      </c>
      <c r="DI33" s="63">
        <v>0</v>
      </c>
      <c r="DJ33" s="63">
        <v>-143</v>
      </c>
      <c r="DK33" s="63">
        <v>5097</v>
      </c>
      <c r="DL33" s="47">
        <v>29613</v>
      </c>
      <c r="DM33" s="47">
        <v>10023</v>
      </c>
      <c r="DN33" s="47">
        <v>15120</v>
      </c>
      <c r="DO33" s="47">
        <v>39636</v>
      </c>
      <c r="DP33" s="47">
        <v>-21586</v>
      </c>
      <c r="DQ33" s="47">
        <v>-6466</v>
      </c>
      <c r="DR33" s="47">
        <v>18050</v>
      </c>
      <c r="DT33" s="395">
        <v>5165</v>
      </c>
    </row>
    <row r="34" spans="1:124" ht="12.75" customHeight="1">
      <c r="A34" s="253">
        <v>231</v>
      </c>
      <c r="B34" s="82" t="s">
        <v>247</v>
      </c>
      <c r="C34" s="62">
        <v>5</v>
      </c>
      <c r="D34" s="62">
        <v>0</v>
      </c>
      <c r="E34" s="62">
        <v>0</v>
      </c>
      <c r="F34" s="62">
        <v>5</v>
      </c>
      <c r="G34" s="62">
        <v>15</v>
      </c>
      <c r="H34" s="62">
        <v>0</v>
      </c>
      <c r="I34" s="62">
        <v>45</v>
      </c>
      <c r="J34" s="62">
        <v>2</v>
      </c>
      <c r="K34" s="62">
        <v>1</v>
      </c>
      <c r="L34" s="62">
        <v>0</v>
      </c>
      <c r="M34" s="62">
        <v>0</v>
      </c>
      <c r="N34" s="62">
        <v>1</v>
      </c>
      <c r="O34" s="62">
        <v>14</v>
      </c>
      <c r="P34" s="62">
        <v>12</v>
      </c>
      <c r="Q34" s="62">
        <v>12</v>
      </c>
      <c r="R34" s="62">
        <v>1</v>
      </c>
      <c r="S34" s="62">
        <v>1</v>
      </c>
      <c r="T34" s="62">
        <v>1</v>
      </c>
      <c r="U34" s="62">
        <v>1</v>
      </c>
      <c r="V34" s="62">
        <v>0</v>
      </c>
      <c r="W34" s="62">
        <v>10</v>
      </c>
      <c r="X34" s="62">
        <v>2</v>
      </c>
      <c r="Y34" s="62">
        <v>1</v>
      </c>
      <c r="Z34" s="62">
        <v>0</v>
      </c>
      <c r="AA34" s="62">
        <v>0</v>
      </c>
      <c r="AB34" s="62">
        <v>11</v>
      </c>
      <c r="AC34" s="62">
        <v>0</v>
      </c>
      <c r="AD34" s="62">
        <v>2</v>
      </c>
      <c r="AE34" s="62">
        <v>7</v>
      </c>
      <c r="AF34" s="62">
        <v>4</v>
      </c>
      <c r="AG34" s="62">
        <v>131</v>
      </c>
      <c r="AH34" s="62">
        <v>0</v>
      </c>
      <c r="AI34" s="62">
        <v>9</v>
      </c>
      <c r="AJ34" s="62">
        <v>12</v>
      </c>
      <c r="AK34" s="62">
        <v>3</v>
      </c>
      <c r="AL34" s="62">
        <v>14</v>
      </c>
      <c r="AM34" s="62">
        <v>2</v>
      </c>
      <c r="AN34" s="62">
        <v>0</v>
      </c>
      <c r="AO34" s="62">
        <v>1</v>
      </c>
      <c r="AP34" s="62">
        <v>0</v>
      </c>
      <c r="AQ34" s="62">
        <v>11</v>
      </c>
      <c r="AR34" s="62">
        <v>0</v>
      </c>
      <c r="AS34" s="62">
        <v>2</v>
      </c>
      <c r="AT34" s="62">
        <v>15</v>
      </c>
      <c r="AU34" s="62">
        <v>114</v>
      </c>
      <c r="AV34" s="62">
        <v>66</v>
      </c>
      <c r="AW34" s="62">
        <v>4</v>
      </c>
      <c r="AX34" s="62">
        <v>1</v>
      </c>
      <c r="AY34" s="62">
        <v>0</v>
      </c>
      <c r="AZ34" s="62">
        <v>2</v>
      </c>
      <c r="BA34" s="62">
        <v>0</v>
      </c>
      <c r="BB34" s="62">
        <v>8</v>
      </c>
      <c r="BC34" s="62">
        <v>0</v>
      </c>
      <c r="BD34" s="62">
        <v>48</v>
      </c>
      <c r="BE34" s="62">
        <v>8</v>
      </c>
      <c r="BF34" s="62">
        <v>0</v>
      </c>
      <c r="BG34" s="62">
        <v>28</v>
      </c>
      <c r="BH34" s="62">
        <v>2</v>
      </c>
      <c r="BI34" s="62">
        <v>0</v>
      </c>
      <c r="BJ34" s="62">
        <v>1</v>
      </c>
      <c r="BK34" s="62">
        <v>2</v>
      </c>
      <c r="BL34" s="62">
        <v>4</v>
      </c>
      <c r="BM34" s="62">
        <v>17</v>
      </c>
      <c r="BN34" s="62">
        <v>57</v>
      </c>
      <c r="BO34" s="62">
        <v>5</v>
      </c>
      <c r="BP34" s="62">
        <v>8</v>
      </c>
      <c r="BQ34" s="62">
        <v>54</v>
      </c>
      <c r="BR34" s="62">
        <v>28</v>
      </c>
      <c r="BS34" s="62">
        <v>0</v>
      </c>
      <c r="BT34" s="62">
        <v>0</v>
      </c>
      <c r="BU34" s="62">
        <v>0</v>
      </c>
      <c r="BV34" s="62">
        <v>3</v>
      </c>
      <c r="BW34" s="62">
        <v>4</v>
      </c>
      <c r="BX34" s="62">
        <v>0</v>
      </c>
      <c r="BY34" s="62">
        <v>3</v>
      </c>
      <c r="BZ34" s="62">
        <v>0</v>
      </c>
      <c r="CA34" s="62">
        <v>0</v>
      </c>
      <c r="CB34" s="62">
        <v>1</v>
      </c>
      <c r="CC34" s="62">
        <v>1</v>
      </c>
      <c r="CD34" s="62">
        <v>5</v>
      </c>
      <c r="CE34" s="62">
        <v>470</v>
      </c>
      <c r="CF34" s="62">
        <v>6</v>
      </c>
      <c r="CG34" s="62">
        <v>0</v>
      </c>
      <c r="CH34" s="62">
        <v>1</v>
      </c>
      <c r="CI34" s="62">
        <v>1</v>
      </c>
      <c r="CJ34" s="62">
        <v>99</v>
      </c>
      <c r="CK34" s="62">
        <v>12</v>
      </c>
      <c r="CL34" s="62">
        <v>56</v>
      </c>
      <c r="CM34" s="62">
        <v>13</v>
      </c>
      <c r="CN34" s="62">
        <v>4</v>
      </c>
      <c r="CO34" s="62">
        <v>11</v>
      </c>
      <c r="CP34" s="62">
        <v>5</v>
      </c>
      <c r="CQ34" s="62">
        <v>76</v>
      </c>
      <c r="CR34" s="62">
        <v>35</v>
      </c>
      <c r="CS34" s="62">
        <v>0</v>
      </c>
      <c r="CT34" s="62">
        <v>0</v>
      </c>
      <c r="CU34" s="62">
        <v>17</v>
      </c>
      <c r="CV34" s="62">
        <v>37</v>
      </c>
      <c r="CW34" s="62">
        <v>2</v>
      </c>
      <c r="CX34" s="62">
        <v>15</v>
      </c>
      <c r="CY34" s="62">
        <v>15</v>
      </c>
      <c r="CZ34" s="62">
        <v>43</v>
      </c>
      <c r="DA34" s="62">
        <v>0</v>
      </c>
      <c r="DB34" s="24">
        <v>39</v>
      </c>
      <c r="DC34" s="24">
        <v>1784</v>
      </c>
      <c r="DD34" s="43">
        <v>350</v>
      </c>
      <c r="DE34" s="62">
        <v>12952</v>
      </c>
      <c r="DF34" s="62">
        <v>0</v>
      </c>
      <c r="DG34" s="62">
        <v>0</v>
      </c>
      <c r="DH34" s="62">
        <v>0</v>
      </c>
      <c r="DI34" s="62">
        <v>0</v>
      </c>
      <c r="DJ34" s="62">
        <v>-20</v>
      </c>
      <c r="DK34" s="62">
        <v>13282</v>
      </c>
      <c r="DL34" s="39">
        <v>15066</v>
      </c>
      <c r="DM34" s="39">
        <v>1001</v>
      </c>
      <c r="DN34" s="39">
        <v>14283</v>
      </c>
      <c r="DO34" s="39">
        <v>16067</v>
      </c>
      <c r="DP34" s="39">
        <v>-15065</v>
      </c>
      <c r="DQ34" s="39">
        <v>-782</v>
      </c>
      <c r="DR34" s="39">
        <v>1002</v>
      </c>
      <c r="DT34" s="395">
        <v>12952</v>
      </c>
    </row>
    <row r="35" spans="1:124" ht="12.75" customHeight="1">
      <c r="A35" s="253">
        <v>251</v>
      </c>
      <c r="B35" s="82" t="s">
        <v>248</v>
      </c>
      <c r="C35" s="62">
        <v>0</v>
      </c>
      <c r="D35" s="62">
        <v>0</v>
      </c>
      <c r="E35" s="62">
        <v>0</v>
      </c>
      <c r="F35" s="62">
        <v>19</v>
      </c>
      <c r="G35" s="62">
        <v>0</v>
      </c>
      <c r="H35" s="62">
        <v>0</v>
      </c>
      <c r="I35" s="62">
        <v>0</v>
      </c>
      <c r="J35" s="62">
        <v>223</v>
      </c>
      <c r="K35" s="62">
        <v>1647</v>
      </c>
      <c r="L35" s="62">
        <v>0</v>
      </c>
      <c r="M35" s="62">
        <v>0</v>
      </c>
      <c r="N35" s="62">
        <v>2</v>
      </c>
      <c r="O35" s="62">
        <v>18</v>
      </c>
      <c r="P35" s="62">
        <v>0</v>
      </c>
      <c r="Q35" s="62">
        <v>160</v>
      </c>
      <c r="R35" s="62">
        <v>0</v>
      </c>
      <c r="S35" s="62">
        <v>0</v>
      </c>
      <c r="T35" s="62">
        <v>0</v>
      </c>
      <c r="U35" s="62">
        <v>0</v>
      </c>
      <c r="V35" s="62">
        <v>32</v>
      </c>
      <c r="W35" s="62">
        <v>9</v>
      </c>
      <c r="X35" s="62">
        <v>100</v>
      </c>
      <c r="Y35" s="62">
        <v>1</v>
      </c>
      <c r="Z35" s="62">
        <v>0</v>
      </c>
      <c r="AA35" s="62">
        <v>368</v>
      </c>
      <c r="AB35" s="62">
        <v>533</v>
      </c>
      <c r="AC35" s="62">
        <v>0</v>
      </c>
      <c r="AD35" s="62">
        <v>0</v>
      </c>
      <c r="AE35" s="62">
        <v>225</v>
      </c>
      <c r="AF35" s="62">
        <v>19</v>
      </c>
      <c r="AG35" s="62">
        <v>0</v>
      </c>
      <c r="AH35" s="62">
        <v>2</v>
      </c>
      <c r="AI35" s="62">
        <v>1</v>
      </c>
      <c r="AJ35" s="62">
        <v>0</v>
      </c>
      <c r="AK35" s="62">
        <v>14</v>
      </c>
      <c r="AL35" s="62">
        <v>0</v>
      </c>
      <c r="AM35" s="62">
        <v>0</v>
      </c>
      <c r="AN35" s="62">
        <v>0</v>
      </c>
      <c r="AO35" s="62">
        <v>0</v>
      </c>
      <c r="AP35" s="62">
        <v>110</v>
      </c>
      <c r="AQ35" s="62">
        <v>5</v>
      </c>
      <c r="AR35" s="62">
        <v>8</v>
      </c>
      <c r="AS35" s="62">
        <v>79</v>
      </c>
      <c r="AT35" s="62">
        <v>6</v>
      </c>
      <c r="AU35" s="62">
        <v>1735</v>
      </c>
      <c r="AV35" s="62">
        <v>255</v>
      </c>
      <c r="AW35" s="62">
        <v>142</v>
      </c>
      <c r="AX35" s="62">
        <v>3</v>
      </c>
      <c r="AY35" s="62">
        <v>4</v>
      </c>
      <c r="AZ35" s="62">
        <v>2</v>
      </c>
      <c r="BA35" s="62">
        <v>44</v>
      </c>
      <c r="BB35" s="62">
        <v>544</v>
      </c>
      <c r="BC35" s="62">
        <v>3</v>
      </c>
      <c r="BD35" s="62">
        <v>2392</v>
      </c>
      <c r="BE35" s="62">
        <v>111</v>
      </c>
      <c r="BF35" s="62">
        <v>0</v>
      </c>
      <c r="BG35" s="62">
        <v>36</v>
      </c>
      <c r="BH35" s="62">
        <v>1</v>
      </c>
      <c r="BI35" s="62">
        <v>812</v>
      </c>
      <c r="BJ35" s="62">
        <v>116</v>
      </c>
      <c r="BK35" s="62">
        <v>7</v>
      </c>
      <c r="BL35" s="62">
        <v>6</v>
      </c>
      <c r="BM35" s="62">
        <v>0</v>
      </c>
      <c r="BN35" s="62">
        <v>0</v>
      </c>
      <c r="BO35" s="62">
        <v>0</v>
      </c>
      <c r="BP35" s="62">
        <v>5</v>
      </c>
      <c r="BQ35" s="62">
        <v>47</v>
      </c>
      <c r="BR35" s="62">
        <v>1</v>
      </c>
      <c r="BS35" s="62">
        <v>0</v>
      </c>
      <c r="BT35" s="62">
        <v>0</v>
      </c>
      <c r="BU35" s="62">
        <v>0</v>
      </c>
      <c r="BV35" s="62">
        <v>0</v>
      </c>
      <c r="BW35" s="62">
        <v>2</v>
      </c>
      <c r="BX35" s="62">
        <v>0</v>
      </c>
      <c r="BY35" s="62">
        <v>14</v>
      </c>
      <c r="BZ35" s="62">
        <v>1</v>
      </c>
      <c r="CA35" s="62">
        <v>0</v>
      </c>
      <c r="CB35" s="62">
        <v>0</v>
      </c>
      <c r="CC35" s="62">
        <v>0</v>
      </c>
      <c r="CD35" s="62">
        <v>0</v>
      </c>
      <c r="CE35" s="62">
        <v>0</v>
      </c>
      <c r="CF35" s="62">
        <v>0</v>
      </c>
      <c r="CG35" s="62">
        <v>0</v>
      </c>
      <c r="CH35" s="62">
        <v>0</v>
      </c>
      <c r="CI35" s="62">
        <v>0</v>
      </c>
      <c r="CJ35" s="62">
        <v>27</v>
      </c>
      <c r="CK35" s="62">
        <v>100</v>
      </c>
      <c r="CL35" s="62">
        <v>154</v>
      </c>
      <c r="CM35" s="62">
        <v>149</v>
      </c>
      <c r="CN35" s="62">
        <v>62</v>
      </c>
      <c r="CO35" s="62">
        <v>35</v>
      </c>
      <c r="CP35" s="62">
        <v>28</v>
      </c>
      <c r="CQ35" s="62">
        <v>14</v>
      </c>
      <c r="CR35" s="62">
        <v>0</v>
      </c>
      <c r="CS35" s="62">
        <v>0</v>
      </c>
      <c r="CT35" s="62">
        <v>186</v>
      </c>
      <c r="CU35" s="62">
        <v>1</v>
      </c>
      <c r="CV35" s="62">
        <v>61</v>
      </c>
      <c r="CW35" s="62">
        <v>67</v>
      </c>
      <c r="CX35" s="62">
        <v>4</v>
      </c>
      <c r="CY35" s="62">
        <v>38</v>
      </c>
      <c r="CZ35" s="62">
        <v>1</v>
      </c>
      <c r="DA35" s="62">
        <v>0</v>
      </c>
      <c r="DB35" s="24">
        <v>47</v>
      </c>
      <c r="DC35" s="24">
        <v>10838</v>
      </c>
      <c r="DD35" s="43">
        <v>55</v>
      </c>
      <c r="DE35" s="62">
        <v>169</v>
      </c>
      <c r="DF35" s="62">
        <v>0</v>
      </c>
      <c r="DG35" s="62">
        <v>0</v>
      </c>
      <c r="DH35" s="62">
        <v>0</v>
      </c>
      <c r="DI35" s="62">
        <v>0</v>
      </c>
      <c r="DJ35" s="62">
        <v>60</v>
      </c>
      <c r="DK35" s="62">
        <v>284</v>
      </c>
      <c r="DL35" s="39">
        <v>11122</v>
      </c>
      <c r="DM35" s="39">
        <v>39</v>
      </c>
      <c r="DN35" s="39">
        <v>323</v>
      </c>
      <c r="DO35" s="39">
        <v>11161</v>
      </c>
      <c r="DP35" s="39">
        <v>-11096</v>
      </c>
      <c r="DQ35" s="39">
        <v>-10773</v>
      </c>
      <c r="DR35" s="39">
        <v>65</v>
      </c>
      <c r="DT35" s="395">
        <v>169</v>
      </c>
    </row>
    <row r="36" spans="1:124" ht="12.75" customHeight="1">
      <c r="A36" s="253">
        <v>252</v>
      </c>
      <c r="B36" s="82" t="s">
        <v>249</v>
      </c>
      <c r="C36" s="62">
        <v>0</v>
      </c>
      <c r="D36" s="62">
        <v>0</v>
      </c>
      <c r="E36" s="62">
        <v>0</v>
      </c>
      <c r="F36" s="62">
        <v>2</v>
      </c>
      <c r="G36" s="62">
        <v>0</v>
      </c>
      <c r="H36" s="62">
        <v>0</v>
      </c>
      <c r="I36" s="62">
        <v>5</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v>0</v>
      </c>
      <c r="AC36" s="62">
        <v>1</v>
      </c>
      <c r="AD36" s="62">
        <v>0</v>
      </c>
      <c r="AE36" s="62">
        <v>0</v>
      </c>
      <c r="AF36" s="62">
        <v>0</v>
      </c>
      <c r="AG36" s="62">
        <v>0</v>
      </c>
      <c r="AH36" s="62">
        <v>0</v>
      </c>
      <c r="AI36" s="62">
        <v>3240</v>
      </c>
      <c r="AJ36" s="62">
        <v>0</v>
      </c>
      <c r="AK36" s="62">
        <v>38</v>
      </c>
      <c r="AL36" s="62">
        <v>0</v>
      </c>
      <c r="AM36" s="62">
        <v>0</v>
      </c>
      <c r="AN36" s="62">
        <v>0</v>
      </c>
      <c r="AO36" s="62">
        <v>0</v>
      </c>
      <c r="AP36" s="62">
        <v>0</v>
      </c>
      <c r="AQ36" s="62">
        <v>0</v>
      </c>
      <c r="AR36" s="62">
        <v>1</v>
      </c>
      <c r="AS36" s="62">
        <v>0</v>
      </c>
      <c r="AT36" s="62">
        <v>0</v>
      </c>
      <c r="AU36" s="62">
        <v>0</v>
      </c>
      <c r="AV36" s="62">
        <v>0</v>
      </c>
      <c r="AW36" s="62">
        <v>0</v>
      </c>
      <c r="AX36" s="62">
        <v>0</v>
      </c>
      <c r="AY36" s="62">
        <v>0</v>
      </c>
      <c r="AZ36" s="62">
        <v>0</v>
      </c>
      <c r="BA36" s="62">
        <v>0</v>
      </c>
      <c r="BB36" s="62">
        <v>0</v>
      </c>
      <c r="BC36" s="62">
        <v>0</v>
      </c>
      <c r="BD36" s="62">
        <v>0</v>
      </c>
      <c r="BE36" s="62">
        <v>0</v>
      </c>
      <c r="BF36" s="62">
        <v>0</v>
      </c>
      <c r="BG36" s="62">
        <v>1</v>
      </c>
      <c r="BH36" s="62">
        <v>0</v>
      </c>
      <c r="BI36" s="62">
        <v>6778</v>
      </c>
      <c r="BJ36" s="62">
        <v>2081</v>
      </c>
      <c r="BK36" s="62">
        <v>6726</v>
      </c>
      <c r="BL36" s="62">
        <v>2673</v>
      </c>
      <c r="BM36" s="62">
        <v>0</v>
      </c>
      <c r="BN36" s="62">
        <v>0</v>
      </c>
      <c r="BO36" s="62">
        <v>0</v>
      </c>
      <c r="BP36" s="62">
        <v>8</v>
      </c>
      <c r="BQ36" s="62">
        <v>0</v>
      </c>
      <c r="BR36" s="62">
        <v>0</v>
      </c>
      <c r="BS36" s="62">
        <v>0</v>
      </c>
      <c r="BT36" s="62">
        <v>4</v>
      </c>
      <c r="BU36" s="62">
        <v>34</v>
      </c>
      <c r="BV36" s="62">
        <v>0</v>
      </c>
      <c r="BW36" s="62">
        <v>0</v>
      </c>
      <c r="BX36" s="62">
        <v>0</v>
      </c>
      <c r="BY36" s="62">
        <v>0</v>
      </c>
      <c r="BZ36" s="62">
        <v>0</v>
      </c>
      <c r="CA36" s="62">
        <v>0</v>
      </c>
      <c r="CB36" s="62">
        <v>0</v>
      </c>
      <c r="CC36" s="62">
        <v>0</v>
      </c>
      <c r="CD36" s="62">
        <v>0</v>
      </c>
      <c r="CE36" s="62">
        <v>0</v>
      </c>
      <c r="CF36" s="62">
        <v>0</v>
      </c>
      <c r="CG36" s="62">
        <v>0</v>
      </c>
      <c r="CH36" s="62">
        <v>0</v>
      </c>
      <c r="CI36" s="62">
        <v>0</v>
      </c>
      <c r="CJ36" s="62">
        <v>2</v>
      </c>
      <c r="CK36" s="62">
        <v>0</v>
      </c>
      <c r="CL36" s="62">
        <v>1</v>
      </c>
      <c r="CM36" s="62">
        <v>0</v>
      </c>
      <c r="CN36" s="62">
        <v>0</v>
      </c>
      <c r="CO36" s="62">
        <v>0</v>
      </c>
      <c r="CP36" s="62">
        <v>0</v>
      </c>
      <c r="CQ36" s="62">
        <v>0</v>
      </c>
      <c r="CR36" s="62">
        <v>0</v>
      </c>
      <c r="CS36" s="62">
        <v>0</v>
      </c>
      <c r="CT36" s="62">
        <v>0</v>
      </c>
      <c r="CU36" s="62">
        <v>0</v>
      </c>
      <c r="CV36" s="62">
        <v>0</v>
      </c>
      <c r="CW36" s="62">
        <v>0</v>
      </c>
      <c r="CX36" s="62">
        <v>0</v>
      </c>
      <c r="CY36" s="62">
        <v>0</v>
      </c>
      <c r="CZ36" s="62">
        <v>0</v>
      </c>
      <c r="DA36" s="62">
        <v>0</v>
      </c>
      <c r="DB36" s="24">
        <v>25</v>
      </c>
      <c r="DC36" s="24">
        <v>21620</v>
      </c>
      <c r="DD36" s="43">
        <v>0</v>
      </c>
      <c r="DE36" s="62">
        <v>4</v>
      </c>
      <c r="DF36" s="62">
        <v>0</v>
      </c>
      <c r="DG36" s="62">
        <v>0</v>
      </c>
      <c r="DH36" s="62">
        <v>0</v>
      </c>
      <c r="DI36" s="62">
        <v>0</v>
      </c>
      <c r="DJ36" s="62">
        <v>-20</v>
      </c>
      <c r="DK36" s="62">
        <v>-16</v>
      </c>
      <c r="DL36" s="39">
        <v>21604</v>
      </c>
      <c r="DM36" s="39">
        <v>42247</v>
      </c>
      <c r="DN36" s="39">
        <v>42231</v>
      </c>
      <c r="DO36" s="39">
        <v>63851</v>
      </c>
      <c r="DP36" s="39">
        <v>-6312</v>
      </c>
      <c r="DQ36" s="39">
        <v>35919</v>
      </c>
      <c r="DR36" s="39">
        <v>57539</v>
      </c>
      <c r="DT36" s="395">
        <v>4</v>
      </c>
    </row>
    <row r="37" spans="1:124" ht="12.75" customHeight="1">
      <c r="A37" s="253">
        <v>253</v>
      </c>
      <c r="B37" s="82" t="s">
        <v>250</v>
      </c>
      <c r="C37" s="62">
        <v>10</v>
      </c>
      <c r="D37" s="62">
        <v>0</v>
      </c>
      <c r="E37" s="62">
        <v>0</v>
      </c>
      <c r="F37" s="62">
        <v>0</v>
      </c>
      <c r="G37" s="62">
        <v>0</v>
      </c>
      <c r="H37" s="62">
        <v>0</v>
      </c>
      <c r="I37" s="62">
        <v>0</v>
      </c>
      <c r="J37" s="62">
        <v>0</v>
      </c>
      <c r="K37" s="62">
        <v>43</v>
      </c>
      <c r="L37" s="62">
        <v>0</v>
      </c>
      <c r="M37" s="62">
        <v>0</v>
      </c>
      <c r="N37" s="62">
        <v>0</v>
      </c>
      <c r="O37" s="62">
        <v>0</v>
      </c>
      <c r="P37" s="62">
        <v>0</v>
      </c>
      <c r="Q37" s="62">
        <v>23</v>
      </c>
      <c r="R37" s="62">
        <v>0</v>
      </c>
      <c r="S37" s="62">
        <v>0</v>
      </c>
      <c r="T37" s="62">
        <v>0</v>
      </c>
      <c r="U37" s="62">
        <v>0</v>
      </c>
      <c r="V37" s="62">
        <v>3</v>
      </c>
      <c r="W37" s="62">
        <v>0</v>
      </c>
      <c r="X37" s="62">
        <v>0</v>
      </c>
      <c r="Y37" s="62">
        <v>0</v>
      </c>
      <c r="Z37" s="62">
        <v>0</v>
      </c>
      <c r="AA37" s="62">
        <v>0</v>
      </c>
      <c r="AB37" s="62">
        <v>3</v>
      </c>
      <c r="AC37" s="62">
        <v>0</v>
      </c>
      <c r="AD37" s="62">
        <v>0</v>
      </c>
      <c r="AE37" s="62">
        <v>4</v>
      </c>
      <c r="AF37" s="62">
        <v>0</v>
      </c>
      <c r="AG37" s="62">
        <v>0</v>
      </c>
      <c r="AH37" s="62">
        <v>0</v>
      </c>
      <c r="AI37" s="62">
        <v>1</v>
      </c>
      <c r="AJ37" s="62">
        <v>88</v>
      </c>
      <c r="AK37" s="62">
        <v>0</v>
      </c>
      <c r="AL37" s="62">
        <v>0</v>
      </c>
      <c r="AM37" s="62">
        <v>0</v>
      </c>
      <c r="AN37" s="62">
        <v>0</v>
      </c>
      <c r="AO37" s="62">
        <v>0</v>
      </c>
      <c r="AP37" s="62">
        <v>0</v>
      </c>
      <c r="AQ37" s="62">
        <v>0</v>
      </c>
      <c r="AR37" s="62">
        <v>3</v>
      </c>
      <c r="AS37" s="62">
        <v>0</v>
      </c>
      <c r="AT37" s="62">
        <v>2</v>
      </c>
      <c r="AU37" s="62">
        <v>16</v>
      </c>
      <c r="AV37" s="62">
        <v>1406</v>
      </c>
      <c r="AW37" s="62">
        <v>871</v>
      </c>
      <c r="AX37" s="62">
        <v>50</v>
      </c>
      <c r="AY37" s="62">
        <v>0</v>
      </c>
      <c r="AZ37" s="62">
        <v>3</v>
      </c>
      <c r="BA37" s="62">
        <v>1</v>
      </c>
      <c r="BB37" s="62">
        <v>13</v>
      </c>
      <c r="BC37" s="62">
        <v>0</v>
      </c>
      <c r="BD37" s="62">
        <v>20</v>
      </c>
      <c r="BE37" s="62">
        <v>1</v>
      </c>
      <c r="BF37" s="62">
        <v>0</v>
      </c>
      <c r="BG37" s="62">
        <v>1</v>
      </c>
      <c r="BH37" s="62">
        <v>2</v>
      </c>
      <c r="BI37" s="62">
        <v>1196</v>
      </c>
      <c r="BJ37" s="62">
        <v>48</v>
      </c>
      <c r="BK37" s="62">
        <v>29</v>
      </c>
      <c r="BL37" s="62">
        <v>110</v>
      </c>
      <c r="BM37" s="62">
        <v>0</v>
      </c>
      <c r="BN37" s="62">
        <v>0</v>
      </c>
      <c r="BO37" s="62">
        <v>0</v>
      </c>
      <c r="BP37" s="62">
        <v>9</v>
      </c>
      <c r="BQ37" s="62">
        <v>37</v>
      </c>
      <c r="BR37" s="62">
        <v>1</v>
      </c>
      <c r="BS37" s="62">
        <v>0</v>
      </c>
      <c r="BT37" s="62">
        <v>0</v>
      </c>
      <c r="BU37" s="62">
        <v>0</v>
      </c>
      <c r="BV37" s="62">
        <v>0</v>
      </c>
      <c r="BW37" s="62">
        <v>2</v>
      </c>
      <c r="BX37" s="62">
        <v>0</v>
      </c>
      <c r="BY37" s="62">
        <v>17</v>
      </c>
      <c r="BZ37" s="62">
        <v>0</v>
      </c>
      <c r="CA37" s="62">
        <v>0</v>
      </c>
      <c r="CB37" s="62">
        <v>0</v>
      </c>
      <c r="CC37" s="62">
        <v>0</v>
      </c>
      <c r="CD37" s="62">
        <v>0</v>
      </c>
      <c r="CE37" s="62">
        <v>0</v>
      </c>
      <c r="CF37" s="62">
        <v>0</v>
      </c>
      <c r="CG37" s="62">
        <v>0</v>
      </c>
      <c r="CH37" s="62">
        <v>0</v>
      </c>
      <c r="CI37" s="62">
        <v>0</v>
      </c>
      <c r="CJ37" s="62">
        <v>16</v>
      </c>
      <c r="CK37" s="62">
        <v>23</v>
      </c>
      <c r="CL37" s="62">
        <v>1</v>
      </c>
      <c r="CM37" s="62">
        <v>88</v>
      </c>
      <c r="CN37" s="62">
        <v>4</v>
      </c>
      <c r="CO37" s="62">
        <v>128</v>
      </c>
      <c r="CP37" s="62">
        <v>81</v>
      </c>
      <c r="CQ37" s="62">
        <v>8</v>
      </c>
      <c r="CR37" s="62">
        <v>0</v>
      </c>
      <c r="CS37" s="62">
        <v>0</v>
      </c>
      <c r="CT37" s="62">
        <v>0</v>
      </c>
      <c r="CU37" s="62">
        <v>1</v>
      </c>
      <c r="CV37" s="62">
        <v>84</v>
      </c>
      <c r="CW37" s="62">
        <v>177</v>
      </c>
      <c r="CX37" s="62">
        <v>0</v>
      </c>
      <c r="CY37" s="62">
        <v>1</v>
      </c>
      <c r="CZ37" s="62">
        <v>6</v>
      </c>
      <c r="DA37" s="62">
        <v>0</v>
      </c>
      <c r="DB37" s="24">
        <v>42</v>
      </c>
      <c r="DC37" s="24">
        <v>4673</v>
      </c>
      <c r="DD37" s="43">
        <v>26</v>
      </c>
      <c r="DE37" s="62">
        <v>129</v>
      </c>
      <c r="DF37" s="62">
        <v>0</v>
      </c>
      <c r="DG37" s="62">
        <v>0</v>
      </c>
      <c r="DH37" s="62">
        <v>0</v>
      </c>
      <c r="DI37" s="62">
        <v>0</v>
      </c>
      <c r="DJ37" s="62">
        <v>-35</v>
      </c>
      <c r="DK37" s="62">
        <v>120</v>
      </c>
      <c r="DL37" s="39">
        <v>4793</v>
      </c>
      <c r="DM37" s="39">
        <v>11245</v>
      </c>
      <c r="DN37" s="39">
        <v>11365</v>
      </c>
      <c r="DO37" s="39">
        <v>16038</v>
      </c>
      <c r="DP37" s="39">
        <v>-1930</v>
      </c>
      <c r="DQ37" s="39">
        <v>9435</v>
      </c>
      <c r="DR37" s="39">
        <v>14108</v>
      </c>
      <c r="DT37" s="395">
        <v>129</v>
      </c>
    </row>
    <row r="38" spans="1:124" ht="12.75" customHeight="1">
      <c r="A38" s="254">
        <v>259</v>
      </c>
      <c r="B38" s="255" t="s">
        <v>251</v>
      </c>
      <c r="C38" s="63">
        <v>230</v>
      </c>
      <c r="D38" s="63">
        <v>75</v>
      </c>
      <c r="E38" s="63">
        <v>32</v>
      </c>
      <c r="F38" s="63">
        <v>0</v>
      </c>
      <c r="G38" s="63">
        <v>1</v>
      </c>
      <c r="H38" s="63">
        <v>0</v>
      </c>
      <c r="I38" s="63">
        <v>0</v>
      </c>
      <c r="J38" s="63">
        <v>32</v>
      </c>
      <c r="K38" s="63">
        <v>4</v>
      </c>
      <c r="L38" s="63">
        <v>25</v>
      </c>
      <c r="M38" s="63">
        <v>0</v>
      </c>
      <c r="N38" s="63">
        <v>0</v>
      </c>
      <c r="O38" s="63">
        <v>0</v>
      </c>
      <c r="P38" s="63">
        <v>2</v>
      </c>
      <c r="Q38" s="63">
        <v>11</v>
      </c>
      <c r="R38" s="63">
        <v>7</v>
      </c>
      <c r="S38" s="63">
        <v>0</v>
      </c>
      <c r="T38" s="63">
        <v>0</v>
      </c>
      <c r="U38" s="63">
        <v>34</v>
      </c>
      <c r="V38" s="63">
        <v>353</v>
      </c>
      <c r="W38" s="63">
        <v>3</v>
      </c>
      <c r="X38" s="63">
        <v>89</v>
      </c>
      <c r="Y38" s="63">
        <v>21</v>
      </c>
      <c r="Z38" s="63">
        <v>0</v>
      </c>
      <c r="AA38" s="63">
        <v>43</v>
      </c>
      <c r="AB38" s="63">
        <v>155</v>
      </c>
      <c r="AC38" s="63">
        <v>7</v>
      </c>
      <c r="AD38" s="63">
        <v>42</v>
      </c>
      <c r="AE38" s="63">
        <v>9</v>
      </c>
      <c r="AF38" s="63">
        <v>5</v>
      </c>
      <c r="AG38" s="63">
        <v>0</v>
      </c>
      <c r="AH38" s="63">
        <v>0</v>
      </c>
      <c r="AI38" s="63">
        <v>620</v>
      </c>
      <c r="AJ38" s="63">
        <v>337</v>
      </c>
      <c r="AK38" s="63">
        <v>1185</v>
      </c>
      <c r="AL38" s="63">
        <v>4826</v>
      </c>
      <c r="AM38" s="63">
        <v>62</v>
      </c>
      <c r="AN38" s="63">
        <v>0</v>
      </c>
      <c r="AO38" s="63">
        <v>320</v>
      </c>
      <c r="AP38" s="63">
        <v>13</v>
      </c>
      <c r="AQ38" s="63">
        <v>93</v>
      </c>
      <c r="AR38" s="63">
        <v>70</v>
      </c>
      <c r="AS38" s="63">
        <v>653</v>
      </c>
      <c r="AT38" s="63">
        <v>141</v>
      </c>
      <c r="AU38" s="63">
        <v>86</v>
      </c>
      <c r="AV38" s="63">
        <v>2383</v>
      </c>
      <c r="AW38" s="63">
        <v>42</v>
      </c>
      <c r="AX38" s="63">
        <v>61</v>
      </c>
      <c r="AY38" s="63">
        <v>3</v>
      </c>
      <c r="AZ38" s="63">
        <v>17</v>
      </c>
      <c r="BA38" s="63">
        <v>3</v>
      </c>
      <c r="BB38" s="63">
        <v>550</v>
      </c>
      <c r="BC38" s="63">
        <v>24</v>
      </c>
      <c r="BD38" s="63">
        <v>656</v>
      </c>
      <c r="BE38" s="63">
        <v>233</v>
      </c>
      <c r="BF38" s="63">
        <v>0</v>
      </c>
      <c r="BG38" s="63">
        <v>33</v>
      </c>
      <c r="BH38" s="63">
        <v>0</v>
      </c>
      <c r="BI38" s="63">
        <v>2088</v>
      </c>
      <c r="BJ38" s="63">
        <v>956</v>
      </c>
      <c r="BK38" s="63">
        <v>601</v>
      </c>
      <c r="BL38" s="63">
        <v>858</v>
      </c>
      <c r="BM38" s="63">
        <v>12</v>
      </c>
      <c r="BN38" s="63">
        <v>1</v>
      </c>
      <c r="BO38" s="63">
        <v>183</v>
      </c>
      <c r="BP38" s="63">
        <v>0</v>
      </c>
      <c r="BQ38" s="63">
        <v>37</v>
      </c>
      <c r="BR38" s="63">
        <v>0</v>
      </c>
      <c r="BS38" s="63">
        <v>0</v>
      </c>
      <c r="BT38" s="63">
        <v>0</v>
      </c>
      <c r="BU38" s="63">
        <v>0</v>
      </c>
      <c r="BV38" s="63">
        <v>0</v>
      </c>
      <c r="BW38" s="63">
        <v>0</v>
      </c>
      <c r="BX38" s="63">
        <v>0</v>
      </c>
      <c r="BY38" s="63">
        <v>1</v>
      </c>
      <c r="BZ38" s="63">
        <v>0</v>
      </c>
      <c r="CA38" s="63">
        <v>0</v>
      </c>
      <c r="CB38" s="63">
        <v>0</v>
      </c>
      <c r="CC38" s="63">
        <v>0</v>
      </c>
      <c r="CD38" s="63">
        <v>0</v>
      </c>
      <c r="CE38" s="63">
        <v>0</v>
      </c>
      <c r="CF38" s="63">
        <v>0</v>
      </c>
      <c r="CG38" s="63">
        <v>0</v>
      </c>
      <c r="CH38" s="63">
        <v>0</v>
      </c>
      <c r="CI38" s="63">
        <v>1</v>
      </c>
      <c r="CJ38" s="63">
        <v>17</v>
      </c>
      <c r="CK38" s="63">
        <v>220</v>
      </c>
      <c r="CL38" s="63">
        <v>7</v>
      </c>
      <c r="CM38" s="63">
        <v>18</v>
      </c>
      <c r="CN38" s="63">
        <v>0</v>
      </c>
      <c r="CO38" s="63">
        <v>0</v>
      </c>
      <c r="CP38" s="63">
        <v>1</v>
      </c>
      <c r="CQ38" s="63">
        <v>0</v>
      </c>
      <c r="CR38" s="63">
        <v>0</v>
      </c>
      <c r="CS38" s="63">
        <v>0</v>
      </c>
      <c r="CT38" s="63">
        <v>9</v>
      </c>
      <c r="CU38" s="63">
        <v>0</v>
      </c>
      <c r="CV38" s="63">
        <v>3</v>
      </c>
      <c r="CW38" s="63">
        <v>11</v>
      </c>
      <c r="CX38" s="63">
        <v>2</v>
      </c>
      <c r="CY38" s="63">
        <v>51</v>
      </c>
      <c r="CZ38" s="63">
        <v>17</v>
      </c>
      <c r="DA38" s="63">
        <v>57</v>
      </c>
      <c r="DB38" s="25">
        <v>57</v>
      </c>
      <c r="DC38" s="25">
        <v>18799</v>
      </c>
      <c r="DD38" s="50">
        <v>28</v>
      </c>
      <c r="DE38" s="63">
        <v>710</v>
      </c>
      <c r="DF38" s="63">
        <v>0</v>
      </c>
      <c r="DG38" s="63">
        <v>0</v>
      </c>
      <c r="DH38" s="63">
        <v>0</v>
      </c>
      <c r="DI38" s="63">
        <v>0</v>
      </c>
      <c r="DJ38" s="63">
        <v>22</v>
      </c>
      <c r="DK38" s="63">
        <v>760</v>
      </c>
      <c r="DL38" s="47">
        <v>19559</v>
      </c>
      <c r="DM38" s="47">
        <v>12875</v>
      </c>
      <c r="DN38" s="47">
        <v>13635</v>
      </c>
      <c r="DO38" s="47">
        <v>32434</v>
      </c>
      <c r="DP38" s="47">
        <v>-11367</v>
      </c>
      <c r="DQ38" s="47">
        <v>2268</v>
      </c>
      <c r="DR38" s="47">
        <v>21067</v>
      </c>
      <c r="DT38" s="395">
        <v>710</v>
      </c>
    </row>
    <row r="39" spans="1:124" ht="12.75" customHeight="1">
      <c r="A39" s="253">
        <v>261</v>
      </c>
      <c r="B39" s="82" t="s">
        <v>252</v>
      </c>
      <c r="C39" s="62">
        <v>5</v>
      </c>
      <c r="D39" s="62">
        <v>0</v>
      </c>
      <c r="E39" s="62">
        <v>0</v>
      </c>
      <c r="F39" s="62">
        <v>1</v>
      </c>
      <c r="G39" s="62">
        <v>3</v>
      </c>
      <c r="H39" s="62">
        <v>0</v>
      </c>
      <c r="I39" s="62">
        <v>4</v>
      </c>
      <c r="J39" s="62">
        <v>0</v>
      </c>
      <c r="K39" s="62">
        <v>0</v>
      </c>
      <c r="L39" s="62">
        <v>0</v>
      </c>
      <c r="M39" s="62">
        <v>0</v>
      </c>
      <c r="N39" s="62">
        <v>1</v>
      </c>
      <c r="O39" s="62">
        <v>6</v>
      </c>
      <c r="P39" s="62">
        <v>5</v>
      </c>
      <c r="Q39" s="62">
        <v>146</v>
      </c>
      <c r="R39" s="62">
        <v>0</v>
      </c>
      <c r="S39" s="62">
        <v>0</v>
      </c>
      <c r="T39" s="62">
        <v>0</v>
      </c>
      <c r="U39" s="62">
        <v>0</v>
      </c>
      <c r="V39" s="62">
        <v>0</v>
      </c>
      <c r="W39" s="62">
        <v>0</v>
      </c>
      <c r="X39" s="62">
        <v>0</v>
      </c>
      <c r="Y39" s="62">
        <v>0</v>
      </c>
      <c r="Z39" s="62">
        <v>0</v>
      </c>
      <c r="AA39" s="62">
        <v>0</v>
      </c>
      <c r="AB39" s="62">
        <v>0</v>
      </c>
      <c r="AC39" s="62">
        <v>0</v>
      </c>
      <c r="AD39" s="62">
        <v>0</v>
      </c>
      <c r="AE39" s="62">
        <v>94</v>
      </c>
      <c r="AF39" s="62">
        <v>107</v>
      </c>
      <c r="AG39" s="62">
        <v>0</v>
      </c>
      <c r="AH39" s="62">
        <v>0</v>
      </c>
      <c r="AI39" s="62">
        <v>273</v>
      </c>
      <c r="AJ39" s="62">
        <v>0</v>
      </c>
      <c r="AK39" s="62">
        <v>63</v>
      </c>
      <c r="AL39" s="62">
        <v>704806</v>
      </c>
      <c r="AM39" s="62">
        <v>978</v>
      </c>
      <c r="AN39" s="62">
        <v>2447</v>
      </c>
      <c r="AO39" s="62">
        <v>68</v>
      </c>
      <c r="AP39" s="62">
        <v>64</v>
      </c>
      <c r="AQ39" s="62">
        <v>4219</v>
      </c>
      <c r="AR39" s="62">
        <v>4571</v>
      </c>
      <c r="AS39" s="62">
        <v>3387</v>
      </c>
      <c r="AT39" s="62">
        <v>1975</v>
      </c>
      <c r="AU39" s="62">
        <v>574</v>
      </c>
      <c r="AV39" s="62">
        <v>0</v>
      </c>
      <c r="AW39" s="62">
        <v>51</v>
      </c>
      <c r="AX39" s="62">
        <v>594</v>
      </c>
      <c r="AY39" s="62">
        <v>46</v>
      </c>
      <c r="AZ39" s="62">
        <v>28</v>
      </c>
      <c r="BA39" s="62">
        <v>284</v>
      </c>
      <c r="BB39" s="62">
        <v>3069</v>
      </c>
      <c r="BC39" s="62">
        <v>32</v>
      </c>
      <c r="BD39" s="62">
        <v>16215</v>
      </c>
      <c r="BE39" s="62">
        <v>23383</v>
      </c>
      <c r="BF39" s="62">
        <v>4</v>
      </c>
      <c r="BG39" s="62">
        <v>48</v>
      </c>
      <c r="BH39" s="62">
        <v>0</v>
      </c>
      <c r="BI39" s="62">
        <v>4466</v>
      </c>
      <c r="BJ39" s="62">
        <v>797</v>
      </c>
      <c r="BK39" s="62">
        <v>2421</v>
      </c>
      <c r="BL39" s="62">
        <v>2119</v>
      </c>
      <c r="BM39" s="62">
        <v>0</v>
      </c>
      <c r="BN39" s="62">
        <v>0</v>
      </c>
      <c r="BO39" s="62">
        <v>0</v>
      </c>
      <c r="BP39" s="62">
        <v>0</v>
      </c>
      <c r="BQ39" s="62">
        <v>0</v>
      </c>
      <c r="BR39" s="62">
        <v>0</v>
      </c>
      <c r="BS39" s="62">
        <v>0</v>
      </c>
      <c r="BT39" s="62">
        <v>0</v>
      </c>
      <c r="BU39" s="62">
        <v>0</v>
      </c>
      <c r="BV39" s="62">
        <v>0</v>
      </c>
      <c r="BW39" s="62">
        <v>0</v>
      </c>
      <c r="BX39" s="62">
        <v>0</v>
      </c>
      <c r="BY39" s="62">
        <v>0</v>
      </c>
      <c r="BZ39" s="62">
        <v>0</v>
      </c>
      <c r="CA39" s="62">
        <v>0</v>
      </c>
      <c r="CB39" s="62">
        <v>0</v>
      </c>
      <c r="CC39" s="62">
        <v>4</v>
      </c>
      <c r="CD39" s="62">
        <v>0</v>
      </c>
      <c r="CE39" s="62">
        <v>0</v>
      </c>
      <c r="CF39" s="62">
        <v>0</v>
      </c>
      <c r="CG39" s="62">
        <v>0</v>
      </c>
      <c r="CH39" s="62">
        <v>0</v>
      </c>
      <c r="CI39" s="62">
        <v>0</v>
      </c>
      <c r="CJ39" s="62">
        <v>0</v>
      </c>
      <c r="CK39" s="62">
        <v>0</v>
      </c>
      <c r="CL39" s="62">
        <v>0</v>
      </c>
      <c r="CM39" s="62">
        <v>0</v>
      </c>
      <c r="CN39" s="62">
        <v>0</v>
      </c>
      <c r="CO39" s="62">
        <v>0</v>
      </c>
      <c r="CP39" s="62">
        <v>0</v>
      </c>
      <c r="CQ39" s="62">
        <v>0</v>
      </c>
      <c r="CR39" s="62">
        <v>0</v>
      </c>
      <c r="CS39" s="62">
        <v>0</v>
      </c>
      <c r="CT39" s="62">
        <v>12</v>
      </c>
      <c r="CU39" s="62">
        <v>0</v>
      </c>
      <c r="CV39" s="62">
        <v>0</v>
      </c>
      <c r="CW39" s="62">
        <v>0</v>
      </c>
      <c r="CX39" s="62">
        <v>0</v>
      </c>
      <c r="CY39" s="62">
        <v>0</v>
      </c>
      <c r="CZ39" s="62">
        <v>1</v>
      </c>
      <c r="DA39" s="62">
        <v>0</v>
      </c>
      <c r="DB39" s="24">
        <v>124</v>
      </c>
      <c r="DC39" s="24">
        <v>777495</v>
      </c>
      <c r="DD39" s="43">
        <v>0</v>
      </c>
      <c r="DE39" s="62">
        <v>-315</v>
      </c>
      <c r="DF39" s="62">
        <v>0</v>
      </c>
      <c r="DG39" s="62">
        <v>0</v>
      </c>
      <c r="DH39" s="62">
        <v>-244</v>
      </c>
      <c r="DI39" s="62">
        <v>-1364</v>
      </c>
      <c r="DJ39" s="62">
        <v>9945</v>
      </c>
      <c r="DK39" s="62">
        <v>8022</v>
      </c>
      <c r="DL39" s="39">
        <v>785517</v>
      </c>
      <c r="DM39" s="39">
        <v>760858</v>
      </c>
      <c r="DN39" s="39">
        <v>768880</v>
      </c>
      <c r="DO39" s="39">
        <v>1546375</v>
      </c>
      <c r="DP39" s="39">
        <v>-161102</v>
      </c>
      <c r="DQ39" s="39">
        <v>607778</v>
      </c>
      <c r="DR39" s="39">
        <v>1385273</v>
      </c>
      <c r="DT39" s="395">
        <v>-315</v>
      </c>
    </row>
    <row r="40" spans="1:124" ht="12.75" customHeight="1">
      <c r="A40" s="253">
        <v>263</v>
      </c>
      <c r="B40" s="82" t="s">
        <v>253</v>
      </c>
      <c r="C40" s="62">
        <v>0</v>
      </c>
      <c r="D40" s="62">
        <v>0</v>
      </c>
      <c r="E40" s="62">
        <v>0</v>
      </c>
      <c r="F40" s="62">
        <v>0</v>
      </c>
      <c r="G40" s="62">
        <v>14</v>
      </c>
      <c r="H40" s="62">
        <v>0</v>
      </c>
      <c r="I40" s="62">
        <v>31</v>
      </c>
      <c r="J40" s="62">
        <v>0</v>
      </c>
      <c r="K40" s="62">
        <v>0</v>
      </c>
      <c r="L40" s="62">
        <v>0</v>
      </c>
      <c r="M40" s="62">
        <v>0</v>
      </c>
      <c r="N40" s="62">
        <v>0</v>
      </c>
      <c r="O40" s="62">
        <v>0</v>
      </c>
      <c r="P40" s="62">
        <v>0</v>
      </c>
      <c r="Q40" s="62">
        <v>4</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2</v>
      </c>
      <c r="AJ40" s="62">
        <v>32</v>
      </c>
      <c r="AK40" s="62">
        <v>6</v>
      </c>
      <c r="AL40" s="62">
        <v>0</v>
      </c>
      <c r="AM40" s="62">
        <v>36</v>
      </c>
      <c r="AN40" s="62">
        <v>0</v>
      </c>
      <c r="AO40" s="62">
        <v>0</v>
      </c>
      <c r="AP40" s="62">
        <v>0</v>
      </c>
      <c r="AQ40" s="62">
        <v>460</v>
      </c>
      <c r="AR40" s="62">
        <v>205</v>
      </c>
      <c r="AS40" s="62">
        <v>1514</v>
      </c>
      <c r="AT40" s="62">
        <v>886</v>
      </c>
      <c r="AU40" s="62">
        <v>479</v>
      </c>
      <c r="AV40" s="62">
        <v>0</v>
      </c>
      <c r="AW40" s="62">
        <v>4</v>
      </c>
      <c r="AX40" s="62">
        <v>153</v>
      </c>
      <c r="AY40" s="62">
        <v>2</v>
      </c>
      <c r="AZ40" s="62">
        <v>19</v>
      </c>
      <c r="BA40" s="62">
        <v>1</v>
      </c>
      <c r="BB40" s="62">
        <v>646</v>
      </c>
      <c r="BC40" s="62">
        <v>19</v>
      </c>
      <c r="BD40" s="62">
        <v>3501</v>
      </c>
      <c r="BE40" s="62">
        <v>1593</v>
      </c>
      <c r="BF40" s="62">
        <v>5</v>
      </c>
      <c r="BG40" s="62">
        <v>15</v>
      </c>
      <c r="BH40" s="62">
        <v>0</v>
      </c>
      <c r="BI40" s="62">
        <v>64</v>
      </c>
      <c r="BJ40" s="62">
        <v>15</v>
      </c>
      <c r="BK40" s="62">
        <v>130</v>
      </c>
      <c r="BL40" s="62">
        <v>689</v>
      </c>
      <c r="BM40" s="62">
        <v>0</v>
      </c>
      <c r="BN40" s="62">
        <v>0</v>
      </c>
      <c r="BO40" s="62">
        <v>1</v>
      </c>
      <c r="BP40" s="62">
        <v>0</v>
      </c>
      <c r="BQ40" s="62">
        <v>0</v>
      </c>
      <c r="BR40" s="62">
        <v>0</v>
      </c>
      <c r="BS40" s="62">
        <v>0</v>
      </c>
      <c r="BT40" s="62">
        <v>0</v>
      </c>
      <c r="BU40" s="62">
        <v>0</v>
      </c>
      <c r="BV40" s="62">
        <v>0</v>
      </c>
      <c r="BW40" s="62">
        <v>0</v>
      </c>
      <c r="BX40" s="62">
        <v>0</v>
      </c>
      <c r="BY40" s="62">
        <v>1</v>
      </c>
      <c r="BZ40" s="62">
        <v>0</v>
      </c>
      <c r="CA40" s="62">
        <v>0</v>
      </c>
      <c r="CB40" s="62">
        <v>0</v>
      </c>
      <c r="CC40" s="62">
        <v>0</v>
      </c>
      <c r="CD40" s="62">
        <v>0</v>
      </c>
      <c r="CE40" s="62">
        <v>0</v>
      </c>
      <c r="CF40" s="62">
        <v>0</v>
      </c>
      <c r="CG40" s="62">
        <v>0</v>
      </c>
      <c r="CH40" s="62">
        <v>0</v>
      </c>
      <c r="CI40" s="62">
        <v>0</v>
      </c>
      <c r="CJ40" s="62">
        <v>1</v>
      </c>
      <c r="CK40" s="62">
        <v>0</v>
      </c>
      <c r="CL40" s="62">
        <v>0</v>
      </c>
      <c r="CM40" s="62">
        <v>0</v>
      </c>
      <c r="CN40" s="62">
        <v>0</v>
      </c>
      <c r="CO40" s="62">
        <v>1</v>
      </c>
      <c r="CP40" s="62">
        <v>1</v>
      </c>
      <c r="CQ40" s="62">
        <v>0</v>
      </c>
      <c r="CR40" s="62">
        <v>0</v>
      </c>
      <c r="CS40" s="62">
        <v>0</v>
      </c>
      <c r="CT40" s="62">
        <v>0</v>
      </c>
      <c r="CU40" s="62">
        <v>0</v>
      </c>
      <c r="CV40" s="62">
        <v>2</v>
      </c>
      <c r="CW40" s="62">
        <v>4</v>
      </c>
      <c r="CX40" s="62">
        <v>0</v>
      </c>
      <c r="CY40" s="62">
        <v>0</v>
      </c>
      <c r="CZ40" s="62">
        <v>0</v>
      </c>
      <c r="DA40" s="62">
        <v>0</v>
      </c>
      <c r="DB40" s="24">
        <v>29</v>
      </c>
      <c r="DC40" s="24">
        <v>10565</v>
      </c>
      <c r="DD40" s="43">
        <v>0</v>
      </c>
      <c r="DE40" s="62">
        <v>0</v>
      </c>
      <c r="DF40" s="62">
        <v>0</v>
      </c>
      <c r="DG40" s="62">
        <v>0</v>
      </c>
      <c r="DH40" s="62">
        <v>0</v>
      </c>
      <c r="DI40" s="62">
        <v>0</v>
      </c>
      <c r="DJ40" s="62">
        <v>24</v>
      </c>
      <c r="DK40" s="62">
        <v>24</v>
      </c>
      <c r="DL40" s="39">
        <v>10589</v>
      </c>
      <c r="DM40" s="39">
        <v>4324</v>
      </c>
      <c r="DN40" s="39">
        <v>4348</v>
      </c>
      <c r="DO40" s="39">
        <v>14913</v>
      </c>
      <c r="DP40" s="39">
        <v>-10574</v>
      </c>
      <c r="DQ40" s="39">
        <v>-6226</v>
      </c>
      <c r="DR40" s="39">
        <v>4339</v>
      </c>
      <c r="DT40" s="395">
        <v>0</v>
      </c>
    </row>
    <row r="41" spans="1:124" ht="12.75" customHeight="1">
      <c r="A41" s="253">
        <v>269</v>
      </c>
      <c r="B41" s="82" t="s">
        <v>254</v>
      </c>
      <c r="C41" s="62">
        <v>0</v>
      </c>
      <c r="D41" s="62">
        <v>0</v>
      </c>
      <c r="E41" s="62">
        <v>0</v>
      </c>
      <c r="F41" s="62">
        <v>0</v>
      </c>
      <c r="G41" s="62">
        <v>0</v>
      </c>
      <c r="H41" s="62">
        <v>0</v>
      </c>
      <c r="I41" s="62">
        <v>0</v>
      </c>
      <c r="J41" s="62">
        <v>0</v>
      </c>
      <c r="K41" s="62">
        <v>0</v>
      </c>
      <c r="L41" s="62">
        <v>0</v>
      </c>
      <c r="M41" s="62">
        <v>0</v>
      </c>
      <c r="N41" s="62">
        <v>0</v>
      </c>
      <c r="O41" s="62">
        <v>0</v>
      </c>
      <c r="P41" s="62">
        <v>0</v>
      </c>
      <c r="Q41" s="62">
        <v>210</v>
      </c>
      <c r="R41" s="62">
        <v>0</v>
      </c>
      <c r="S41" s="62">
        <v>0</v>
      </c>
      <c r="T41" s="62">
        <v>0</v>
      </c>
      <c r="U41" s="62">
        <v>0</v>
      </c>
      <c r="V41" s="62">
        <v>0</v>
      </c>
      <c r="W41" s="62">
        <v>0</v>
      </c>
      <c r="X41" s="62">
        <v>1</v>
      </c>
      <c r="Y41" s="62">
        <v>0</v>
      </c>
      <c r="Z41" s="62">
        <v>0</v>
      </c>
      <c r="AA41" s="62">
        <v>0</v>
      </c>
      <c r="AB41" s="62">
        <v>0</v>
      </c>
      <c r="AC41" s="62">
        <v>0</v>
      </c>
      <c r="AD41" s="62">
        <v>0</v>
      </c>
      <c r="AE41" s="62">
        <v>4</v>
      </c>
      <c r="AF41" s="62">
        <v>0</v>
      </c>
      <c r="AG41" s="62">
        <v>0</v>
      </c>
      <c r="AH41" s="62">
        <v>0</v>
      </c>
      <c r="AI41" s="62">
        <v>160</v>
      </c>
      <c r="AJ41" s="62">
        <v>16</v>
      </c>
      <c r="AK41" s="62">
        <v>62</v>
      </c>
      <c r="AL41" s="62">
        <v>23</v>
      </c>
      <c r="AM41" s="62">
        <v>4</v>
      </c>
      <c r="AN41" s="62">
        <v>0</v>
      </c>
      <c r="AO41" s="62">
        <v>0</v>
      </c>
      <c r="AP41" s="62">
        <v>6</v>
      </c>
      <c r="AQ41" s="62">
        <v>2335</v>
      </c>
      <c r="AR41" s="62">
        <v>1389</v>
      </c>
      <c r="AS41" s="62">
        <v>1936</v>
      </c>
      <c r="AT41" s="62">
        <v>647</v>
      </c>
      <c r="AU41" s="62">
        <v>120</v>
      </c>
      <c r="AV41" s="62">
        <v>49</v>
      </c>
      <c r="AW41" s="62">
        <v>74</v>
      </c>
      <c r="AX41" s="62">
        <v>132</v>
      </c>
      <c r="AY41" s="62">
        <v>39</v>
      </c>
      <c r="AZ41" s="62">
        <v>0</v>
      </c>
      <c r="BA41" s="62">
        <v>50</v>
      </c>
      <c r="BB41" s="62">
        <v>315</v>
      </c>
      <c r="BC41" s="62">
        <v>16</v>
      </c>
      <c r="BD41" s="62">
        <v>3041</v>
      </c>
      <c r="BE41" s="62">
        <v>7844</v>
      </c>
      <c r="BF41" s="62">
        <v>6</v>
      </c>
      <c r="BG41" s="62">
        <v>8</v>
      </c>
      <c r="BH41" s="62">
        <v>0</v>
      </c>
      <c r="BI41" s="62">
        <v>59</v>
      </c>
      <c r="BJ41" s="62">
        <v>40</v>
      </c>
      <c r="BK41" s="62">
        <v>53</v>
      </c>
      <c r="BL41" s="62">
        <v>6</v>
      </c>
      <c r="BM41" s="62">
        <v>0</v>
      </c>
      <c r="BN41" s="62">
        <v>0</v>
      </c>
      <c r="BO41" s="62">
        <v>0</v>
      </c>
      <c r="BP41" s="62">
        <v>0</v>
      </c>
      <c r="BQ41" s="62">
        <v>0</v>
      </c>
      <c r="BR41" s="62">
        <v>0</v>
      </c>
      <c r="BS41" s="62">
        <v>0</v>
      </c>
      <c r="BT41" s="62">
        <v>0</v>
      </c>
      <c r="BU41" s="62">
        <v>0</v>
      </c>
      <c r="BV41" s="62">
        <v>0</v>
      </c>
      <c r="BW41" s="62">
        <v>0</v>
      </c>
      <c r="BX41" s="62">
        <v>0</v>
      </c>
      <c r="BY41" s="62">
        <v>0</v>
      </c>
      <c r="BZ41" s="62">
        <v>0</v>
      </c>
      <c r="CA41" s="62">
        <v>0</v>
      </c>
      <c r="CB41" s="62">
        <v>0</v>
      </c>
      <c r="CC41" s="62">
        <v>0</v>
      </c>
      <c r="CD41" s="62">
        <v>0</v>
      </c>
      <c r="CE41" s="62">
        <v>0</v>
      </c>
      <c r="CF41" s="62">
        <v>0</v>
      </c>
      <c r="CG41" s="62">
        <v>0</v>
      </c>
      <c r="CH41" s="62">
        <v>0</v>
      </c>
      <c r="CI41" s="62">
        <v>0</v>
      </c>
      <c r="CJ41" s="62">
        <v>10</v>
      </c>
      <c r="CK41" s="62">
        <v>0</v>
      </c>
      <c r="CL41" s="62">
        <v>0</v>
      </c>
      <c r="CM41" s="62">
        <v>0</v>
      </c>
      <c r="CN41" s="62">
        <v>0</v>
      </c>
      <c r="CO41" s="62">
        <v>0</v>
      </c>
      <c r="CP41" s="62">
        <v>0</v>
      </c>
      <c r="CQ41" s="62">
        <v>0</v>
      </c>
      <c r="CR41" s="62">
        <v>0</v>
      </c>
      <c r="CS41" s="62">
        <v>0</v>
      </c>
      <c r="CT41" s="62">
        <v>23</v>
      </c>
      <c r="CU41" s="62">
        <v>0</v>
      </c>
      <c r="CV41" s="62">
        <v>0</v>
      </c>
      <c r="CW41" s="62">
        <v>0</v>
      </c>
      <c r="CX41" s="62">
        <v>0</v>
      </c>
      <c r="CY41" s="62">
        <v>0</v>
      </c>
      <c r="CZ41" s="62">
        <v>0</v>
      </c>
      <c r="DA41" s="62">
        <v>0</v>
      </c>
      <c r="DB41" s="24">
        <v>23</v>
      </c>
      <c r="DC41" s="24">
        <v>18701</v>
      </c>
      <c r="DD41" s="43">
        <v>0</v>
      </c>
      <c r="DE41" s="62">
        <v>0</v>
      </c>
      <c r="DF41" s="62">
        <v>0</v>
      </c>
      <c r="DG41" s="62">
        <v>0</v>
      </c>
      <c r="DH41" s="62">
        <v>0</v>
      </c>
      <c r="DI41" s="62">
        <v>0</v>
      </c>
      <c r="DJ41" s="62">
        <v>5</v>
      </c>
      <c r="DK41" s="62">
        <v>5</v>
      </c>
      <c r="DL41" s="39">
        <v>18706</v>
      </c>
      <c r="DM41" s="39">
        <v>265</v>
      </c>
      <c r="DN41" s="39">
        <v>270</v>
      </c>
      <c r="DO41" s="39">
        <v>18971</v>
      </c>
      <c r="DP41" s="39">
        <v>-14756</v>
      </c>
      <c r="DQ41" s="39">
        <v>-14486</v>
      </c>
      <c r="DR41" s="39">
        <v>4215</v>
      </c>
      <c r="DT41" s="395">
        <v>0</v>
      </c>
    </row>
    <row r="42" spans="1:124" ht="12.75" customHeight="1">
      <c r="A42" s="253">
        <v>271</v>
      </c>
      <c r="B42" s="82" t="s">
        <v>255</v>
      </c>
      <c r="C42" s="62">
        <v>0</v>
      </c>
      <c r="D42" s="62">
        <v>0</v>
      </c>
      <c r="E42" s="62">
        <v>0</v>
      </c>
      <c r="F42" s="62">
        <v>0</v>
      </c>
      <c r="G42" s="62">
        <v>0</v>
      </c>
      <c r="H42" s="62">
        <v>0</v>
      </c>
      <c r="I42" s="62">
        <v>0</v>
      </c>
      <c r="J42" s="62">
        <v>0</v>
      </c>
      <c r="K42" s="62">
        <v>0</v>
      </c>
      <c r="L42" s="62">
        <v>0</v>
      </c>
      <c r="M42" s="62">
        <v>0</v>
      </c>
      <c r="N42" s="62">
        <v>0</v>
      </c>
      <c r="O42" s="62">
        <v>0</v>
      </c>
      <c r="P42" s="62">
        <v>0</v>
      </c>
      <c r="Q42" s="62">
        <v>3</v>
      </c>
      <c r="R42" s="62">
        <v>0</v>
      </c>
      <c r="S42" s="62">
        <v>0</v>
      </c>
      <c r="T42" s="62">
        <v>-8</v>
      </c>
      <c r="U42" s="62">
        <v>0</v>
      </c>
      <c r="V42" s="62">
        <v>609</v>
      </c>
      <c r="W42" s="62">
        <v>0</v>
      </c>
      <c r="X42" s="62">
        <v>447</v>
      </c>
      <c r="Y42" s="62">
        <v>0</v>
      </c>
      <c r="Z42" s="62">
        <v>0</v>
      </c>
      <c r="AA42" s="62">
        <v>0</v>
      </c>
      <c r="AB42" s="62">
        <v>168</v>
      </c>
      <c r="AC42" s="62">
        <v>0</v>
      </c>
      <c r="AD42" s="62">
        <v>0</v>
      </c>
      <c r="AE42" s="62">
        <v>37</v>
      </c>
      <c r="AF42" s="62">
        <v>-1</v>
      </c>
      <c r="AG42" s="62">
        <v>0</v>
      </c>
      <c r="AH42" s="62">
        <v>0</v>
      </c>
      <c r="AI42" s="62">
        <v>0</v>
      </c>
      <c r="AJ42" s="62">
        <v>452</v>
      </c>
      <c r="AK42" s="62">
        <v>338</v>
      </c>
      <c r="AL42" s="62">
        <v>2400</v>
      </c>
      <c r="AM42" s="62">
        <v>11</v>
      </c>
      <c r="AN42" s="62">
        <v>-1</v>
      </c>
      <c r="AO42" s="62">
        <v>28593</v>
      </c>
      <c r="AP42" s="62">
        <v>11751</v>
      </c>
      <c r="AQ42" s="62">
        <v>21</v>
      </c>
      <c r="AR42" s="62">
        <v>478</v>
      </c>
      <c r="AS42" s="62">
        <v>73</v>
      </c>
      <c r="AT42" s="62">
        <v>71</v>
      </c>
      <c r="AU42" s="62">
        <v>573</v>
      </c>
      <c r="AV42" s="62">
        <v>3953</v>
      </c>
      <c r="AW42" s="62">
        <v>298</v>
      </c>
      <c r="AX42" s="62">
        <v>227</v>
      </c>
      <c r="AY42" s="62">
        <v>2</v>
      </c>
      <c r="AZ42" s="62">
        <v>9</v>
      </c>
      <c r="BA42" s="62">
        <v>0</v>
      </c>
      <c r="BB42" s="62">
        <v>1586</v>
      </c>
      <c r="BC42" s="62">
        <v>-1</v>
      </c>
      <c r="BD42" s="62">
        <v>828</v>
      </c>
      <c r="BE42" s="62">
        <v>12</v>
      </c>
      <c r="BF42" s="62">
        <v>0</v>
      </c>
      <c r="BG42" s="62">
        <v>59</v>
      </c>
      <c r="BH42" s="62">
        <v>0</v>
      </c>
      <c r="BI42" s="62">
        <v>18</v>
      </c>
      <c r="BJ42" s="62">
        <v>0</v>
      </c>
      <c r="BK42" s="62">
        <v>0</v>
      </c>
      <c r="BL42" s="62">
        <v>0</v>
      </c>
      <c r="BM42" s="62">
        <v>0</v>
      </c>
      <c r="BN42" s="62">
        <v>0</v>
      </c>
      <c r="BO42" s="62">
        <v>1</v>
      </c>
      <c r="BP42" s="62">
        <v>0</v>
      </c>
      <c r="BQ42" s="62">
        <v>0</v>
      </c>
      <c r="BR42" s="62">
        <v>0</v>
      </c>
      <c r="BS42" s="62">
        <v>0</v>
      </c>
      <c r="BT42" s="62">
        <v>0</v>
      </c>
      <c r="BU42" s="62">
        <v>0</v>
      </c>
      <c r="BV42" s="62">
        <v>0</v>
      </c>
      <c r="BW42" s="62">
        <v>0</v>
      </c>
      <c r="BX42" s="62">
        <v>0</v>
      </c>
      <c r="BY42" s="62">
        <v>0</v>
      </c>
      <c r="BZ42" s="62">
        <v>0</v>
      </c>
      <c r="CA42" s="62">
        <v>0</v>
      </c>
      <c r="CB42" s="62">
        <v>0</v>
      </c>
      <c r="CC42" s="62">
        <v>0</v>
      </c>
      <c r="CD42" s="62">
        <v>0</v>
      </c>
      <c r="CE42" s="62">
        <v>0</v>
      </c>
      <c r="CF42" s="62">
        <v>0</v>
      </c>
      <c r="CG42" s="62">
        <v>0</v>
      </c>
      <c r="CH42" s="62">
        <v>0</v>
      </c>
      <c r="CI42" s="62">
        <v>7</v>
      </c>
      <c r="CJ42" s="62">
        <v>1</v>
      </c>
      <c r="CK42" s="62">
        <v>0</v>
      </c>
      <c r="CL42" s="62">
        <v>2</v>
      </c>
      <c r="CM42" s="62">
        <v>0</v>
      </c>
      <c r="CN42" s="62">
        <v>0</v>
      </c>
      <c r="CO42" s="62">
        <v>0</v>
      </c>
      <c r="CP42" s="62">
        <v>0</v>
      </c>
      <c r="CQ42" s="62">
        <v>0</v>
      </c>
      <c r="CR42" s="62">
        <v>0</v>
      </c>
      <c r="CS42" s="62">
        <v>0</v>
      </c>
      <c r="CT42" s="62">
        <v>0</v>
      </c>
      <c r="CU42" s="62">
        <v>0</v>
      </c>
      <c r="CV42" s="62">
        <v>0</v>
      </c>
      <c r="CW42" s="62">
        <v>0</v>
      </c>
      <c r="CX42" s="62">
        <v>0</v>
      </c>
      <c r="CY42" s="62">
        <v>0</v>
      </c>
      <c r="CZ42" s="62">
        <v>0</v>
      </c>
      <c r="DA42" s="62">
        <v>0</v>
      </c>
      <c r="DB42" s="24">
        <v>60</v>
      </c>
      <c r="DC42" s="24">
        <v>53077</v>
      </c>
      <c r="DD42" s="43">
        <v>0</v>
      </c>
      <c r="DE42" s="62">
        <v>-61</v>
      </c>
      <c r="DF42" s="62">
        <v>0</v>
      </c>
      <c r="DG42" s="62">
        <v>0</v>
      </c>
      <c r="DH42" s="62">
        <v>0</v>
      </c>
      <c r="DI42" s="62">
        <v>-1663</v>
      </c>
      <c r="DJ42" s="62">
        <v>-1904</v>
      </c>
      <c r="DK42" s="62">
        <v>-3628</v>
      </c>
      <c r="DL42" s="39">
        <v>49449</v>
      </c>
      <c r="DM42" s="39">
        <v>472840</v>
      </c>
      <c r="DN42" s="39">
        <v>469212</v>
      </c>
      <c r="DO42" s="39">
        <v>522289</v>
      </c>
      <c r="DP42" s="39">
        <v>-39999</v>
      </c>
      <c r="DQ42" s="39">
        <v>429213</v>
      </c>
      <c r="DR42" s="39">
        <v>482290</v>
      </c>
      <c r="DT42" s="395">
        <v>-61</v>
      </c>
    </row>
    <row r="43" spans="1:124" ht="12.75" customHeight="1">
      <c r="A43" s="254">
        <v>272</v>
      </c>
      <c r="B43" s="255" t="s">
        <v>256</v>
      </c>
      <c r="C43" s="63">
        <v>0</v>
      </c>
      <c r="D43" s="63">
        <v>0</v>
      </c>
      <c r="E43" s="63">
        <v>0</v>
      </c>
      <c r="F43" s="63">
        <v>0</v>
      </c>
      <c r="G43" s="63">
        <v>0</v>
      </c>
      <c r="H43" s="63">
        <v>0</v>
      </c>
      <c r="I43" s="63">
        <v>21</v>
      </c>
      <c r="J43" s="63">
        <v>111</v>
      </c>
      <c r="K43" s="63">
        <v>188</v>
      </c>
      <c r="L43" s="63">
        <v>0</v>
      </c>
      <c r="M43" s="63">
        <v>0</v>
      </c>
      <c r="N43" s="63">
        <v>0</v>
      </c>
      <c r="O43" s="63">
        <v>0</v>
      </c>
      <c r="P43" s="63">
        <v>10</v>
      </c>
      <c r="Q43" s="63">
        <v>96</v>
      </c>
      <c r="R43" s="63">
        <v>0</v>
      </c>
      <c r="S43" s="63">
        <v>0</v>
      </c>
      <c r="T43" s="63">
        <v>32</v>
      </c>
      <c r="U43" s="63">
        <v>0</v>
      </c>
      <c r="V43" s="63">
        <v>1</v>
      </c>
      <c r="W43" s="63">
        <v>0</v>
      </c>
      <c r="X43" s="63">
        <v>1</v>
      </c>
      <c r="Y43" s="63">
        <v>0</v>
      </c>
      <c r="Z43" s="63">
        <v>0</v>
      </c>
      <c r="AA43" s="63">
        <v>41</v>
      </c>
      <c r="AB43" s="63">
        <v>105</v>
      </c>
      <c r="AC43" s="63">
        <v>6</v>
      </c>
      <c r="AD43" s="63">
        <v>0</v>
      </c>
      <c r="AE43" s="63">
        <v>123</v>
      </c>
      <c r="AF43" s="63">
        <v>23</v>
      </c>
      <c r="AG43" s="63">
        <v>2</v>
      </c>
      <c r="AH43" s="63">
        <v>0</v>
      </c>
      <c r="AI43" s="63">
        <v>39</v>
      </c>
      <c r="AJ43" s="63">
        <v>20</v>
      </c>
      <c r="AK43" s="63">
        <v>80</v>
      </c>
      <c r="AL43" s="63">
        <v>0</v>
      </c>
      <c r="AM43" s="63">
        <v>1</v>
      </c>
      <c r="AN43" s="63">
        <v>0</v>
      </c>
      <c r="AO43" s="63">
        <v>7</v>
      </c>
      <c r="AP43" s="63">
        <v>1759</v>
      </c>
      <c r="AQ43" s="63">
        <v>1083</v>
      </c>
      <c r="AR43" s="63">
        <v>1151</v>
      </c>
      <c r="AS43" s="63">
        <v>2885</v>
      </c>
      <c r="AT43" s="63">
        <v>726</v>
      </c>
      <c r="AU43" s="63">
        <v>1132</v>
      </c>
      <c r="AV43" s="63">
        <v>3221</v>
      </c>
      <c r="AW43" s="63">
        <v>907</v>
      </c>
      <c r="AX43" s="63">
        <v>891</v>
      </c>
      <c r="AY43" s="63">
        <v>61</v>
      </c>
      <c r="AZ43" s="63">
        <v>144</v>
      </c>
      <c r="BA43" s="63">
        <v>161</v>
      </c>
      <c r="BB43" s="63">
        <v>7693</v>
      </c>
      <c r="BC43" s="63">
        <v>241</v>
      </c>
      <c r="BD43" s="63">
        <v>7112</v>
      </c>
      <c r="BE43" s="63">
        <v>2919</v>
      </c>
      <c r="BF43" s="63">
        <v>0</v>
      </c>
      <c r="BG43" s="63">
        <v>78</v>
      </c>
      <c r="BH43" s="63">
        <v>0</v>
      </c>
      <c r="BI43" s="63">
        <v>1547</v>
      </c>
      <c r="BJ43" s="63">
        <v>534</v>
      </c>
      <c r="BK43" s="63">
        <v>450</v>
      </c>
      <c r="BL43" s="63">
        <v>1905</v>
      </c>
      <c r="BM43" s="63">
        <v>80</v>
      </c>
      <c r="BN43" s="63">
        <v>0</v>
      </c>
      <c r="BO43" s="63">
        <v>9</v>
      </c>
      <c r="BP43" s="63">
        <v>0</v>
      </c>
      <c r="BQ43" s="63">
        <v>7</v>
      </c>
      <c r="BR43" s="63">
        <v>0</v>
      </c>
      <c r="BS43" s="63">
        <v>0</v>
      </c>
      <c r="BT43" s="63">
        <v>0</v>
      </c>
      <c r="BU43" s="63">
        <v>0</v>
      </c>
      <c r="BV43" s="63">
        <v>0</v>
      </c>
      <c r="BW43" s="63">
        <v>0</v>
      </c>
      <c r="BX43" s="63">
        <v>0</v>
      </c>
      <c r="BY43" s="63">
        <v>20</v>
      </c>
      <c r="BZ43" s="63">
        <v>0</v>
      </c>
      <c r="CA43" s="63">
        <v>0</v>
      </c>
      <c r="CB43" s="63">
        <v>0</v>
      </c>
      <c r="CC43" s="63">
        <v>0</v>
      </c>
      <c r="CD43" s="63">
        <v>0</v>
      </c>
      <c r="CE43" s="63">
        <v>0</v>
      </c>
      <c r="CF43" s="63">
        <v>0</v>
      </c>
      <c r="CG43" s="63">
        <v>0</v>
      </c>
      <c r="CH43" s="63">
        <v>0</v>
      </c>
      <c r="CI43" s="63">
        <v>14</v>
      </c>
      <c r="CJ43" s="63">
        <v>73</v>
      </c>
      <c r="CK43" s="63">
        <v>0</v>
      </c>
      <c r="CL43" s="63">
        <v>3</v>
      </c>
      <c r="CM43" s="63">
        <v>840</v>
      </c>
      <c r="CN43" s="63">
        <v>0</v>
      </c>
      <c r="CO43" s="63">
        <v>17</v>
      </c>
      <c r="CP43" s="63">
        <v>42</v>
      </c>
      <c r="CQ43" s="63">
        <v>10</v>
      </c>
      <c r="CR43" s="63">
        <v>0</v>
      </c>
      <c r="CS43" s="63">
        <v>0</v>
      </c>
      <c r="CT43" s="63">
        <v>103</v>
      </c>
      <c r="CU43" s="63">
        <v>6</v>
      </c>
      <c r="CV43" s="63">
        <v>52</v>
      </c>
      <c r="CW43" s="63">
        <v>50</v>
      </c>
      <c r="CX43" s="63">
        <v>23</v>
      </c>
      <c r="CY43" s="63">
        <v>0</v>
      </c>
      <c r="CZ43" s="63">
        <v>11</v>
      </c>
      <c r="DA43" s="63">
        <v>11</v>
      </c>
      <c r="DB43" s="25">
        <v>78</v>
      </c>
      <c r="DC43" s="25">
        <v>38956</v>
      </c>
      <c r="DD43" s="50">
        <v>12</v>
      </c>
      <c r="DE43" s="63">
        <v>60</v>
      </c>
      <c r="DF43" s="63">
        <v>0</v>
      </c>
      <c r="DG43" s="63">
        <v>0</v>
      </c>
      <c r="DH43" s="63">
        <v>0</v>
      </c>
      <c r="DI43" s="63">
        <v>0</v>
      </c>
      <c r="DJ43" s="63">
        <v>-107</v>
      </c>
      <c r="DK43" s="63">
        <v>-35</v>
      </c>
      <c r="DL43" s="47">
        <v>38921</v>
      </c>
      <c r="DM43" s="47">
        <v>18090</v>
      </c>
      <c r="DN43" s="47">
        <v>18055</v>
      </c>
      <c r="DO43" s="47">
        <v>57011</v>
      </c>
      <c r="DP43" s="47">
        <v>-30021</v>
      </c>
      <c r="DQ43" s="47">
        <v>-11966</v>
      </c>
      <c r="DR43" s="47">
        <v>26990</v>
      </c>
      <c r="DT43" s="395">
        <v>60</v>
      </c>
    </row>
    <row r="44" spans="1:124" ht="12.75" customHeight="1">
      <c r="A44" s="253">
        <v>281</v>
      </c>
      <c r="B44" s="82" t="s">
        <v>257</v>
      </c>
      <c r="C44" s="62">
        <v>0</v>
      </c>
      <c r="D44" s="62">
        <v>0</v>
      </c>
      <c r="E44" s="62">
        <v>0</v>
      </c>
      <c r="F44" s="62">
        <v>0</v>
      </c>
      <c r="G44" s="62">
        <v>5</v>
      </c>
      <c r="H44" s="62">
        <v>0</v>
      </c>
      <c r="I44" s="62">
        <v>0</v>
      </c>
      <c r="J44" s="62">
        <v>0</v>
      </c>
      <c r="K44" s="62">
        <v>0</v>
      </c>
      <c r="L44" s="62">
        <v>0</v>
      </c>
      <c r="M44" s="62">
        <v>0</v>
      </c>
      <c r="N44" s="62">
        <v>0</v>
      </c>
      <c r="O44" s="62">
        <v>0</v>
      </c>
      <c r="P44" s="62">
        <v>1</v>
      </c>
      <c r="Q44" s="62">
        <v>10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4</v>
      </c>
      <c r="AJ44" s="62">
        <v>0</v>
      </c>
      <c r="AK44" s="62">
        <v>0</v>
      </c>
      <c r="AL44" s="62">
        <v>0</v>
      </c>
      <c r="AM44" s="62">
        <v>0</v>
      </c>
      <c r="AN44" s="62">
        <v>0</v>
      </c>
      <c r="AO44" s="62">
        <v>0</v>
      </c>
      <c r="AP44" s="62">
        <v>0</v>
      </c>
      <c r="AQ44" s="62">
        <v>611</v>
      </c>
      <c r="AR44" s="62">
        <v>24</v>
      </c>
      <c r="AS44" s="62">
        <v>34</v>
      </c>
      <c r="AT44" s="62">
        <v>3</v>
      </c>
      <c r="AU44" s="62">
        <v>0</v>
      </c>
      <c r="AV44" s="62">
        <v>0</v>
      </c>
      <c r="AW44" s="62">
        <v>0</v>
      </c>
      <c r="AX44" s="62">
        <v>0</v>
      </c>
      <c r="AY44" s="62">
        <v>0</v>
      </c>
      <c r="AZ44" s="62">
        <v>0</v>
      </c>
      <c r="BA44" s="62">
        <v>0</v>
      </c>
      <c r="BB44" s="62">
        <v>0</v>
      </c>
      <c r="BC44" s="62">
        <v>0</v>
      </c>
      <c r="BD44" s="62">
        <v>0</v>
      </c>
      <c r="BE44" s="62">
        <v>1442</v>
      </c>
      <c r="BF44" s="62">
        <v>0</v>
      </c>
      <c r="BG44" s="62">
        <v>27</v>
      </c>
      <c r="BH44" s="62">
        <v>0</v>
      </c>
      <c r="BI44" s="62">
        <v>17572</v>
      </c>
      <c r="BJ44" s="62">
        <v>5717</v>
      </c>
      <c r="BK44" s="62">
        <v>3724</v>
      </c>
      <c r="BL44" s="62">
        <v>5171</v>
      </c>
      <c r="BM44" s="62">
        <v>0</v>
      </c>
      <c r="BN44" s="62">
        <v>0</v>
      </c>
      <c r="BO44" s="62">
        <v>0</v>
      </c>
      <c r="BP44" s="62">
        <v>0</v>
      </c>
      <c r="BQ44" s="62">
        <v>0</v>
      </c>
      <c r="BR44" s="62">
        <v>0</v>
      </c>
      <c r="BS44" s="62">
        <v>0</v>
      </c>
      <c r="BT44" s="62">
        <v>11</v>
      </c>
      <c r="BU44" s="62">
        <v>2</v>
      </c>
      <c r="BV44" s="62">
        <v>0</v>
      </c>
      <c r="BW44" s="62">
        <v>0</v>
      </c>
      <c r="BX44" s="62">
        <v>0</v>
      </c>
      <c r="BY44" s="62">
        <v>109</v>
      </c>
      <c r="BZ44" s="62">
        <v>0</v>
      </c>
      <c r="CA44" s="62">
        <v>0</v>
      </c>
      <c r="CB44" s="62">
        <v>0</v>
      </c>
      <c r="CC44" s="62">
        <v>1</v>
      </c>
      <c r="CD44" s="62">
        <v>0</v>
      </c>
      <c r="CE44" s="62">
        <v>0</v>
      </c>
      <c r="CF44" s="62">
        <v>0</v>
      </c>
      <c r="CG44" s="62">
        <v>0</v>
      </c>
      <c r="CH44" s="62">
        <v>0</v>
      </c>
      <c r="CI44" s="62">
        <v>0</v>
      </c>
      <c r="CJ44" s="62">
        <v>1</v>
      </c>
      <c r="CK44" s="62">
        <v>0</v>
      </c>
      <c r="CL44" s="62">
        <v>0</v>
      </c>
      <c r="CM44" s="62">
        <v>0</v>
      </c>
      <c r="CN44" s="62">
        <v>0</v>
      </c>
      <c r="CO44" s="62">
        <v>0</v>
      </c>
      <c r="CP44" s="62">
        <v>0</v>
      </c>
      <c r="CQ44" s="62">
        <v>0</v>
      </c>
      <c r="CR44" s="62">
        <v>5</v>
      </c>
      <c r="CS44" s="62">
        <v>0</v>
      </c>
      <c r="CT44" s="62">
        <v>8</v>
      </c>
      <c r="CU44" s="62">
        <v>0</v>
      </c>
      <c r="CV44" s="62">
        <v>0</v>
      </c>
      <c r="CW44" s="62">
        <v>0</v>
      </c>
      <c r="CX44" s="62">
        <v>0</v>
      </c>
      <c r="CY44" s="62">
        <v>0</v>
      </c>
      <c r="CZ44" s="62">
        <v>0</v>
      </c>
      <c r="DA44" s="62">
        <v>0</v>
      </c>
      <c r="DB44" s="24">
        <v>17</v>
      </c>
      <c r="DC44" s="24">
        <v>34499</v>
      </c>
      <c r="DD44" s="43">
        <v>0</v>
      </c>
      <c r="DE44" s="62">
        <v>209</v>
      </c>
      <c r="DF44" s="62">
        <v>2</v>
      </c>
      <c r="DG44" s="62">
        <v>0</v>
      </c>
      <c r="DH44" s="62">
        <v>4</v>
      </c>
      <c r="DI44" s="62">
        <v>312</v>
      </c>
      <c r="DJ44" s="62">
        <v>-1061</v>
      </c>
      <c r="DK44" s="62">
        <v>-534</v>
      </c>
      <c r="DL44" s="39">
        <v>33965</v>
      </c>
      <c r="DM44" s="39">
        <v>6012</v>
      </c>
      <c r="DN44" s="39">
        <v>5478</v>
      </c>
      <c r="DO44" s="39">
        <v>39977</v>
      </c>
      <c r="DP44" s="39">
        <v>-16399</v>
      </c>
      <c r="DQ44" s="39">
        <v>-10921</v>
      </c>
      <c r="DR44" s="39">
        <v>23578</v>
      </c>
      <c r="DT44" s="395">
        <v>209</v>
      </c>
    </row>
    <row r="45" spans="1:124" ht="12.75" customHeight="1">
      <c r="A45" s="253">
        <v>289</v>
      </c>
      <c r="B45" s="82" t="s">
        <v>258</v>
      </c>
      <c r="C45" s="62">
        <v>130</v>
      </c>
      <c r="D45" s="62">
        <v>56</v>
      </c>
      <c r="E45" s="62">
        <v>1</v>
      </c>
      <c r="F45" s="62">
        <v>16</v>
      </c>
      <c r="G45" s="62">
        <v>77</v>
      </c>
      <c r="H45" s="62">
        <v>0</v>
      </c>
      <c r="I45" s="62">
        <v>391</v>
      </c>
      <c r="J45" s="62">
        <v>654</v>
      </c>
      <c r="K45" s="62">
        <v>5353</v>
      </c>
      <c r="L45" s="62">
        <v>15</v>
      </c>
      <c r="M45" s="62">
        <v>0</v>
      </c>
      <c r="N45" s="62">
        <v>1</v>
      </c>
      <c r="O45" s="62">
        <v>35</v>
      </c>
      <c r="P45" s="62">
        <v>108</v>
      </c>
      <c r="Q45" s="62">
        <v>519</v>
      </c>
      <c r="R45" s="62">
        <v>112</v>
      </c>
      <c r="S45" s="62">
        <v>2</v>
      </c>
      <c r="T45" s="62">
        <v>7</v>
      </c>
      <c r="U45" s="62">
        <v>0</v>
      </c>
      <c r="V45" s="62">
        <v>377</v>
      </c>
      <c r="W45" s="62">
        <v>49</v>
      </c>
      <c r="X45" s="62">
        <v>361</v>
      </c>
      <c r="Y45" s="62">
        <v>71</v>
      </c>
      <c r="Z45" s="62">
        <v>0</v>
      </c>
      <c r="AA45" s="62">
        <v>494</v>
      </c>
      <c r="AB45" s="62">
        <v>552</v>
      </c>
      <c r="AC45" s="62">
        <v>197</v>
      </c>
      <c r="AD45" s="62">
        <v>131</v>
      </c>
      <c r="AE45" s="62">
        <v>122</v>
      </c>
      <c r="AF45" s="62">
        <v>566</v>
      </c>
      <c r="AG45" s="62">
        <v>16</v>
      </c>
      <c r="AH45" s="62">
        <v>1</v>
      </c>
      <c r="AI45" s="62">
        <v>222</v>
      </c>
      <c r="AJ45" s="62">
        <v>269</v>
      </c>
      <c r="AK45" s="62">
        <v>235</v>
      </c>
      <c r="AL45" s="62">
        <v>54</v>
      </c>
      <c r="AM45" s="62">
        <v>67</v>
      </c>
      <c r="AN45" s="62">
        <v>0</v>
      </c>
      <c r="AO45" s="62">
        <v>54</v>
      </c>
      <c r="AP45" s="62">
        <v>103</v>
      </c>
      <c r="AQ45" s="62">
        <v>1135</v>
      </c>
      <c r="AR45" s="62">
        <v>1267</v>
      </c>
      <c r="AS45" s="62">
        <v>1545</v>
      </c>
      <c r="AT45" s="62">
        <v>1194</v>
      </c>
      <c r="AU45" s="62">
        <v>2238</v>
      </c>
      <c r="AV45" s="62">
        <v>2373</v>
      </c>
      <c r="AW45" s="62">
        <v>549</v>
      </c>
      <c r="AX45" s="62">
        <v>594</v>
      </c>
      <c r="AY45" s="62">
        <v>41</v>
      </c>
      <c r="AZ45" s="62">
        <v>154</v>
      </c>
      <c r="BA45" s="62">
        <v>206</v>
      </c>
      <c r="BB45" s="62">
        <v>4706</v>
      </c>
      <c r="BC45" s="62">
        <v>716</v>
      </c>
      <c r="BD45" s="62">
        <v>3367</v>
      </c>
      <c r="BE45" s="62">
        <v>5718</v>
      </c>
      <c r="BF45" s="62">
        <v>1</v>
      </c>
      <c r="BG45" s="62">
        <v>126</v>
      </c>
      <c r="BH45" s="62">
        <v>5</v>
      </c>
      <c r="BI45" s="62">
        <v>4276</v>
      </c>
      <c r="BJ45" s="62">
        <v>4307</v>
      </c>
      <c r="BK45" s="62">
        <v>895</v>
      </c>
      <c r="BL45" s="62">
        <v>404</v>
      </c>
      <c r="BM45" s="62">
        <v>95</v>
      </c>
      <c r="BN45" s="62">
        <v>21</v>
      </c>
      <c r="BO45" s="62">
        <v>30</v>
      </c>
      <c r="BP45" s="62">
        <v>7</v>
      </c>
      <c r="BQ45" s="62">
        <v>1622</v>
      </c>
      <c r="BR45" s="62">
        <v>27</v>
      </c>
      <c r="BS45" s="62">
        <v>2</v>
      </c>
      <c r="BT45" s="62">
        <v>33</v>
      </c>
      <c r="BU45" s="62">
        <v>126</v>
      </c>
      <c r="BV45" s="62">
        <v>3</v>
      </c>
      <c r="BW45" s="62">
        <v>158</v>
      </c>
      <c r="BX45" s="62">
        <v>0</v>
      </c>
      <c r="BY45" s="62">
        <v>394</v>
      </c>
      <c r="BZ45" s="62">
        <v>1</v>
      </c>
      <c r="CA45" s="62">
        <v>2</v>
      </c>
      <c r="CB45" s="62">
        <v>139</v>
      </c>
      <c r="CC45" s="62">
        <v>21</v>
      </c>
      <c r="CD45" s="62">
        <v>0</v>
      </c>
      <c r="CE45" s="62">
        <v>93</v>
      </c>
      <c r="CF45" s="62">
        <v>2</v>
      </c>
      <c r="CG45" s="62">
        <v>9</v>
      </c>
      <c r="CH45" s="62">
        <v>0</v>
      </c>
      <c r="CI45" s="62">
        <v>7</v>
      </c>
      <c r="CJ45" s="62">
        <v>1612</v>
      </c>
      <c r="CK45" s="62">
        <v>34</v>
      </c>
      <c r="CL45" s="62">
        <v>7</v>
      </c>
      <c r="CM45" s="62">
        <v>117</v>
      </c>
      <c r="CN45" s="62">
        <v>0</v>
      </c>
      <c r="CO45" s="62">
        <v>76</v>
      </c>
      <c r="CP45" s="62">
        <v>59</v>
      </c>
      <c r="CQ45" s="62">
        <v>113</v>
      </c>
      <c r="CR45" s="62">
        <v>46</v>
      </c>
      <c r="CS45" s="62">
        <v>0</v>
      </c>
      <c r="CT45" s="62">
        <v>235</v>
      </c>
      <c r="CU45" s="62">
        <v>39</v>
      </c>
      <c r="CV45" s="62">
        <v>75</v>
      </c>
      <c r="CW45" s="62">
        <v>392</v>
      </c>
      <c r="CX45" s="62">
        <v>132</v>
      </c>
      <c r="CY45" s="62">
        <v>13</v>
      </c>
      <c r="CZ45" s="62">
        <v>161</v>
      </c>
      <c r="DA45" s="62">
        <v>4</v>
      </c>
      <c r="DB45" s="24">
        <v>193</v>
      </c>
      <c r="DC45" s="24">
        <v>53335</v>
      </c>
      <c r="DD45" s="43">
        <v>276</v>
      </c>
      <c r="DE45" s="62">
        <v>1790</v>
      </c>
      <c r="DF45" s="62">
        <v>0</v>
      </c>
      <c r="DG45" s="62">
        <v>0</v>
      </c>
      <c r="DH45" s="62">
        <v>145</v>
      </c>
      <c r="DI45" s="62">
        <v>4176</v>
      </c>
      <c r="DJ45" s="62">
        <v>-78</v>
      </c>
      <c r="DK45" s="62">
        <v>6309</v>
      </c>
      <c r="DL45" s="39">
        <v>59644</v>
      </c>
      <c r="DM45" s="39">
        <v>20698</v>
      </c>
      <c r="DN45" s="39">
        <v>27007</v>
      </c>
      <c r="DO45" s="39">
        <v>80342</v>
      </c>
      <c r="DP45" s="39">
        <v>-52394</v>
      </c>
      <c r="DQ45" s="39">
        <v>-25387</v>
      </c>
      <c r="DR45" s="39">
        <v>27948</v>
      </c>
      <c r="DT45" s="395">
        <v>1790</v>
      </c>
    </row>
    <row r="46" spans="1:124" ht="12.75" customHeight="1">
      <c r="A46" s="253">
        <v>291</v>
      </c>
      <c r="B46" s="82" t="s">
        <v>259</v>
      </c>
      <c r="C46" s="62">
        <v>0</v>
      </c>
      <c r="D46" s="62">
        <v>0</v>
      </c>
      <c r="E46" s="62">
        <v>0</v>
      </c>
      <c r="F46" s="62">
        <v>2</v>
      </c>
      <c r="G46" s="62">
        <v>0</v>
      </c>
      <c r="H46" s="62">
        <v>0</v>
      </c>
      <c r="I46" s="62">
        <v>27</v>
      </c>
      <c r="J46" s="62">
        <v>0</v>
      </c>
      <c r="K46" s="62">
        <v>0</v>
      </c>
      <c r="L46" s="62">
        <v>0</v>
      </c>
      <c r="M46" s="62">
        <v>0</v>
      </c>
      <c r="N46" s="62">
        <v>0</v>
      </c>
      <c r="O46" s="62">
        <v>0</v>
      </c>
      <c r="P46" s="62">
        <v>3</v>
      </c>
      <c r="Q46" s="62">
        <v>125</v>
      </c>
      <c r="R46" s="62">
        <v>0</v>
      </c>
      <c r="S46" s="62">
        <v>0</v>
      </c>
      <c r="T46" s="62">
        <v>0</v>
      </c>
      <c r="U46" s="62">
        <v>0</v>
      </c>
      <c r="V46" s="62">
        <v>0</v>
      </c>
      <c r="W46" s="62">
        <v>0</v>
      </c>
      <c r="X46" s="62">
        <v>0</v>
      </c>
      <c r="Y46" s="62">
        <v>0</v>
      </c>
      <c r="Z46" s="62">
        <v>0</v>
      </c>
      <c r="AA46" s="62">
        <v>0</v>
      </c>
      <c r="AB46" s="62">
        <v>4</v>
      </c>
      <c r="AC46" s="62">
        <v>0</v>
      </c>
      <c r="AD46" s="62">
        <v>0</v>
      </c>
      <c r="AE46" s="62">
        <v>32</v>
      </c>
      <c r="AF46" s="62">
        <v>0</v>
      </c>
      <c r="AG46" s="62">
        <v>0</v>
      </c>
      <c r="AH46" s="62">
        <v>0</v>
      </c>
      <c r="AI46" s="62">
        <v>66</v>
      </c>
      <c r="AJ46" s="62">
        <v>73</v>
      </c>
      <c r="AK46" s="62">
        <v>30</v>
      </c>
      <c r="AL46" s="62">
        <v>0</v>
      </c>
      <c r="AM46" s="62">
        <v>11</v>
      </c>
      <c r="AN46" s="62">
        <v>0</v>
      </c>
      <c r="AO46" s="62">
        <v>0</v>
      </c>
      <c r="AP46" s="62">
        <v>0</v>
      </c>
      <c r="AQ46" s="62">
        <v>37</v>
      </c>
      <c r="AR46" s="62">
        <v>43</v>
      </c>
      <c r="AS46" s="62">
        <v>12412</v>
      </c>
      <c r="AT46" s="62">
        <v>1568</v>
      </c>
      <c r="AU46" s="62">
        <v>745</v>
      </c>
      <c r="AV46" s="62">
        <v>352</v>
      </c>
      <c r="AW46" s="62">
        <v>37</v>
      </c>
      <c r="AX46" s="62">
        <v>207</v>
      </c>
      <c r="AY46" s="62">
        <v>31</v>
      </c>
      <c r="AZ46" s="62">
        <v>19</v>
      </c>
      <c r="BA46" s="62">
        <v>0</v>
      </c>
      <c r="BB46" s="62">
        <v>1054</v>
      </c>
      <c r="BC46" s="62">
        <v>19</v>
      </c>
      <c r="BD46" s="62">
        <v>2121</v>
      </c>
      <c r="BE46" s="62">
        <v>5250</v>
      </c>
      <c r="BF46" s="62">
        <v>4</v>
      </c>
      <c r="BG46" s="62">
        <v>1</v>
      </c>
      <c r="BH46" s="62">
        <v>0</v>
      </c>
      <c r="BI46" s="62">
        <v>2096</v>
      </c>
      <c r="BJ46" s="62">
        <v>43</v>
      </c>
      <c r="BK46" s="62">
        <v>363</v>
      </c>
      <c r="BL46" s="62">
        <v>522</v>
      </c>
      <c r="BM46" s="62">
        <v>0</v>
      </c>
      <c r="BN46" s="62">
        <v>0</v>
      </c>
      <c r="BO46" s="62">
        <v>437</v>
      </c>
      <c r="BP46" s="62">
        <v>0</v>
      </c>
      <c r="BQ46" s="62">
        <v>2</v>
      </c>
      <c r="BR46" s="62">
        <v>0</v>
      </c>
      <c r="BS46" s="62">
        <v>0</v>
      </c>
      <c r="BT46" s="62">
        <v>0</v>
      </c>
      <c r="BU46" s="62">
        <v>0</v>
      </c>
      <c r="BV46" s="62">
        <v>3</v>
      </c>
      <c r="BW46" s="62">
        <v>0</v>
      </c>
      <c r="BX46" s="62">
        <v>0</v>
      </c>
      <c r="BY46" s="62">
        <v>1</v>
      </c>
      <c r="BZ46" s="62">
        <v>1</v>
      </c>
      <c r="CA46" s="62">
        <v>0</v>
      </c>
      <c r="CB46" s="62">
        <v>7</v>
      </c>
      <c r="CC46" s="62">
        <v>6</v>
      </c>
      <c r="CD46" s="62">
        <v>0</v>
      </c>
      <c r="CE46" s="62">
        <v>0</v>
      </c>
      <c r="CF46" s="62">
        <v>0</v>
      </c>
      <c r="CG46" s="62">
        <v>0</v>
      </c>
      <c r="CH46" s="62">
        <v>0</v>
      </c>
      <c r="CI46" s="62">
        <v>0</v>
      </c>
      <c r="CJ46" s="62">
        <v>121</v>
      </c>
      <c r="CK46" s="62">
        <v>0</v>
      </c>
      <c r="CL46" s="62">
        <v>0</v>
      </c>
      <c r="CM46" s="62">
        <v>0</v>
      </c>
      <c r="CN46" s="62">
        <v>0</v>
      </c>
      <c r="CO46" s="62">
        <v>0</v>
      </c>
      <c r="CP46" s="62">
        <v>0</v>
      </c>
      <c r="CQ46" s="62">
        <v>0</v>
      </c>
      <c r="CR46" s="62">
        <v>0</v>
      </c>
      <c r="CS46" s="62">
        <v>0</v>
      </c>
      <c r="CT46" s="62">
        <v>2115</v>
      </c>
      <c r="CU46" s="62">
        <v>18</v>
      </c>
      <c r="CV46" s="62">
        <v>0</v>
      </c>
      <c r="CW46" s="62">
        <v>0</v>
      </c>
      <c r="CX46" s="62">
        <v>0</v>
      </c>
      <c r="CY46" s="62">
        <v>0</v>
      </c>
      <c r="CZ46" s="62">
        <v>1</v>
      </c>
      <c r="DA46" s="62">
        <v>0</v>
      </c>
      <c r="DB46" s="24">
        <v>0</v>
      </c>
      <c r="DC46" s="24">
        <v>30009</v>
      </c>
      <c r="DD46" s="43">
        <v>0</v>
      </c>
      <c r="DE46" s="62">
        <v>0</v>
      </c>
      <c r="DF46" s="62">
        <v>0</v>
      </c>
      <c r="DG46" s="62">
        <v>0</v>
      </c>
      <c r="DH46" s="62">
        <v>1796</v>
      </c>
      <c r="DI46" s="62">
        <v>47496</v>
      </c>
      <c r="DJ46" s="62">
        <v>2357</v>
      </c>
      <c r="DK46" s="62">
        <v>51649</v>
      </c>
      <c r="DL46" s="39">
        <v>81658</v>
      </c>
      <c r="DM46" s="39">
        <v>59972</v>
      </c>
      <c r="DN46" s="39">
        <v>111621</v>
      </c>
      <c r="DO46" s="39">
        <v>141630</v>
      </c>
      <c r="DP46" s="39">
        <v>-70010</v>
      </c>
      <c r="DQ46" s="39">
        <v>41611</v>
      </c>
      <c r="DR46" s="39">
        <v>71620</v>
      </c>
      <c r="DT46" s="395">
        <v>0</v>
      </c>
    </row>
    <row r="47" spans="1:124" ht="12.75" customHeight="1">
      <c r="A47" s="253">
        <v>301</v>
      </c>
      <c r="B47" s="82" t="s">
        <v>260</v>
      </c>
      <c r="C47" s="62">
        <v>0</v>
      </c>
      <c r="D47" s="62">
        <v>0</v>
      </c>
      <c r="E47" s="62">
        <v>0</v>
      </c>
      <c r="F47" s="62">
        <v>7</v>
      </c>
      <c r="G47" s="62">
        <v>0</v>
      </c>
      <c r="H47" s="62">
        <v>0</v>
      </c>
      <c r="I47" s="62">
        <v>53</v>
      </c>
      <c r="J47" s="62">
        <v>0</v>
      </c>
      <c r="K47" s="62">
        <v>0</v>
      </c>
      <c r="L47" s="62">
        <v>0</v>
      </c>
      <c r="M47" s="62">
        <v>0</v>
      </c>
      <c r="N47" s="62">
        <v>0</v>
      </c>
      <c r="O47" s="62">
        <v>0</v>
      </c>
      <c r="P47" s="62">
        <v>0</v>
      </c>
      <c r="Q47" s="62">
        <v>4</v>
      </c>
      <c r="R47" s="62">
        <v>0</v>
      </c>
      <c r="S47" s="62">
        <v>0</v>
      </c>
      <c r="T47" s="62">
        <v>0</v>
      </c>
      <c r="U47" s="62">
        <v>0</v>
      </c>
      <c r="V47" s="62">
        <v>0</v>
      </c>
      <c r="W47" s="62">
        <v>0</v>
      </c>
      <c r="X47" s="62">
        <v>0</v>
      </c>
      <c r="Y47" s="62">
        <v>0</v>
      </c>
      <c r="Z47" s="62">
        <v>0</v>
      </c>
      <c r="AA47" s="62">
        <v>0</v>
      </c>
      <c r="AB47" s="62">
        <v>0</v>
      </c>
      <c r="AC47" s="62">
        <v>6</v>
      </c>
      <c r="AD47" s="62">
        <v>0</v>
      </c>
      <c r="AE47" s="62">
        <v>214</v>
      </c>
      <c r="AF47" s="62">
        <v>0</v>
      </c>
      <c r="AG47" s="62">
        <v>0</v>
      </c>
      <c r="AH47" s="62">
        <v>0</v>
      </c>
      <c r="AI47" s="62">
        <v>134</v>
      </c>
      <c r="AJ47" s="62">
        <v>63</v>
      </c>
      <c r="AK47" s="62">
        <v>46</v>
      </c>
      <c r="AL47" s="62">
        <v>1</v>
      </c>
      <c r="AM47" s="62">
        <v>10</v>
      </c>
      <c r="AN47" s="62">
        <v>2</v>
      </c>
      <c r="AO47" s="62">
        <v>1</v>
      </c>
      <c r="AP47" s="62">
        <v>2</v>
      </c>
      <c r="AQ47" s="62">
        <v>1</v>
      </c>
      <c r="AR47" s="62">
        <v>44</v>
      </c>
      <c r="AS47" s="62">
        <v>546</v>
      </c>
      <c r="AT47" s="62">
        <v>5860</v>
      </c>
      <c r="AU47" s="62">
        <v>134</v>
      </c>
      <c r="AV47" s="62">
        <v>835</v>
      </c>
      <c r="AW47" s="62">
        <v>39</v>
      </c>
      <c r="AX47" s="62">
        <v>62</v>
      </c>
      <c r="AY47" s="62">
        <v>2</v>
      </c>
      <c r="AZ47" s="62">
        <v>21</v>
      </c>
      <c r="BA47" s="62">
        <v>0</v>
      </c>
      <c r="BB47" s="62">
        <v>280</v>
      </c>
      <c r="BC47" s="62">
        <v>17</v>
      </c>
      <c r="BD47" s="62">
        <v>270</v>
      </c>
      <c r="BE47" s="62">
        <v>626</v>
      </c>
      <c r="BF47" s="62">
        <v>0</v>
      </c>
      <c r="BG47" s="62">
        <v>0</v>
      </c>
      <c r="BH47" s="62">
        <v>0</v>
      </c>
      <c r="BI47" s="62">
        <v>5</v>
      </c>
      <c r="BJ47" s="62">
        <v>7</v>
      </c>
      <c r="BK47" s="62">
        <v>23</v>
      </c>
      <c r="BL47" s="62">
        <v>1</v>
      </c>
      <c r="BM47" s="62">
        <v>0</v>
      </c>
      <c r="BN47" s="62">
        <v>0</v>
      </c>
      <c r="BO47" s="62">
        <v>10</v>
      </c>
      <c r="BP47" s="62">
        <v>0</v>
      </c>
      <c r="BQ47" s="62">
        <v>2</v>
      </c>
      <c r="BR47" s="62">
        <v>0</v>
      </c>
      <c r="BS47" s="62">
        <v>0</v>
      </c>
      <c r="BT47" s="62">
        <v>0</v>
      </c>
      <c r="BU47" s="62">
        <v>0</v>
      </c>
      <c r="BV47" s="62">
        <v>0</v>
      </c>
      <c r="BW47" s="62">
        <v>2</v>
      </c>
      <c r="BX47" s="62">
        <v>0</v>
      </c>
      <c r="BY47" s="62">
        <v>29</v>
      </c>
      <c r="BZ47" s="62">
        <v>1</v>
      </c>
      <c r="CA47" s="62">
        <v>0</v>
      </c>
      <c r="CB47" s="62">
        <v>4</v>
      </c>
      <c r="CC47" s="62">
        <v>4</v>
      </c>
      <c r="CD47" s="62">
        <v>0</v>
      </c>
      <c r="CE47" s="62">
        <v>0</v>
      </c>
      <c r="CF47" s="62">
        <v>0</v>
      </c>
      <c r="CG47" s="62">
        <v>0</v>
      </c>
      <c r="CH47" s="62">
        <v>0</v>
      </c>
      <c r="CI47" s="62">
        <v>0</v>
      </c>
      <c r="CJ47" s="62">
        <v>5</v>
      </c>
      <c r="CK47" s="62">
        <v>0</v>
      </c>
      <c r="CL47" s="62">
        <v>0</v>
      </c>
      <c r="CM47" s="62">
        <v>0</v>
      </c>
      <c r="CN47" s="62">
        <v>0</v>
      </c>
      <c r="CO47" s="62">
        <v>0</v>
      </c>
      <c r="CP47" s="62">
        <v>0</v>
      </c>
      <c r="CQ47" s="62">
        <v>0</v>
      </c>
      <c r="CR47" s="62">
        <v>6</v>
      </c>
      <c r="CS47" s="62">
        <v>0</v>
      </c>
      <c r="CT47" s="62">
        <v>3135</v>
      </c>
      <c r="CU47" s="62">
        <v>1</v>
      </c>
      <c r="CV47" s="62">
        <v>0</v>
      </c>
      <c r="CW47" s="62">
        <v>0</v>
      </c>
      <c r="CX47" s="62">
        <v>0</v>
      </c>
      <c r="CY47" s="62">
        <v>0</v>
      </c>
      <c r="CZ47" s="62">
        <v>1</v>
      </c>
      <c r="DA47" s="62">
        <v>0</v>
      </c>
      <c r="DB47" s="24">
        <v>0</v>
      </c>
      <c r="DC47" s="24">
        <v>12516</v>
      </c>
      <c r="DD47" s="43">
        <v>0</v>
      </c>
      <c r="DE47" s="62">
        <v>14</v>
      </c>
      <c r="DF47" s="62">
        <v>0</v>
      </c>
      <c r="DG47" s="62">
        <v>0</v>
      </c>
      <c r="DH47" s="62">
        <v>642</v>
      </c>
      <c r="DI47" s="62">
        <v>110609</v>
      </c>
      <c r="DJ47" s="62">
        <v>274</v>
      </c>
      <c r="DK47" s="62">
        <v>111539</v>
      </c>
      <c r="DL47" s="39">
        <v>124055</v>
      </c>
      <c r="DM47" s="39">
        <v>35029</v>
      </c>
      <c r="DN47" s="39">
        <v>146568</v>
      </c>
      <c r="DO47" s="39">
        <v>159084</v>
      </c>
      <c r="DP47" s="39">
        <v>-118099</v>
      </c>
      <c r="DQ47" s="39">
        <v>28469</v>
      </c>
      <c r="DR47" s="39">
        <v>40985</v>
      </c>
      <c r="DT47" s="395">
        <v>14</v>
      </c>
    </row>
    <row r="48" spans="1:124" ht="12.75" customHeight="1">
      <c r="A48" s="254">
        <v>311</v>
      </c>
      <c r="B48" s="255" t="s">
        <v>261</v>
      </c>
      <c r="C48" s="63">
        <v>0</v>
      </c>
      <c r="D48" s="63">
        <v>0</v>
      </c>
      <c r="E48" s="63">
        <v>40</v>
      </c>
      <c r="F48" s="63">
        <v>1</v>
      </c>
      <c r="G48" s="63">
        <v>1</v>
      </c>
      <c r="H48" s="63">
        <v>0</v>
      </c>
      <c r="I48" s="63">
        <v>0</v>
      </c>
      <c r="J48" s="63">
        <v>0</v>
      </c>
      <c r="K48" s="63">
        <v>0</v>
      </c>
      <c r="L48" s="63">
        <v>0</v>
      </c>
      <c r="M48" s="63">
        <v>0</v>
      </c>
      <c r="N48" s="63">
        <v>0</v>
      </c>
      <c r="O48" s="63">
        <v>0</v>
      </c>
      <c r="P48" s="63">
        <v>0</v>
      </c>
      <c r="Q48" s="63">
        <v>0</v>
      </c>
      <c r="R48" s="63">
        <v>0</v>
      </c>
      <c r="S48" s="63">
        <v>0</v>
      </c>
      <c r="T48" s="63">
        <v>0</v>
      </c>
      <c r="U48" s="63">
        <v>0</v>
      </c>
      <c r="V48" s="63">
        <v>0</v>
      </c>
      <c r="W48" s="63">
        <v>0</v>
      </c>
      <c r="X48" s="63">
        <v>0</v>
      </c>
      <c r="Y48" s="63">
        <v>0</v>
      </c>
      <c r="Z48" s="63">
        <v>0</v>
      </c>
      <c r="AA48" s="63">
        <v>0</v>
      </c>
      <c r="AB48" s="63">
        <v>0</v>
      </c>
      <c r="AC48" s="63">
        <v>0</v>
      </c>
      <c r="AD48" s="63">
        <v>0</v>
      </c>
      <c r="AE48" s="63">
        <v>0</v>
      </c>
      <c r="AF48" s="63">
        <v>0</v>
      </c>
      <c r="AG48" s="63">
        <v>0</v>
      </c>
      <c r="AH48" s="63">
        <v>0</v>
      </c>
      <c r="AI48" s="63">
        <v>0</v>
      </c>
      <c r="AJ48" s="63">
        <v>0</v>
      </c>
      <c r="AK48" s="63">
        <v>0</v>
      </c>
      <c r="AL48" s="63">
        <v>0</v>
      </c>
      <c r="AM48" s="63">
        <v>0</v>
      </c>
      <c r="AN48" s="63">
        <v>0</v>
      </c>
      <c r="AO48" s="63">
        <v>0</v>
      </c>
      <c r="AP48" s="63">
        <v>0</v>
      </c>
      <c r="AQ48" s="63">
        <v>1</v>
      </c>
      <c r="AR48" s="63">
        <v>0</v>
      </c>
      <c r="AS48" s="63">
        <v>264</v>
      </c>
      <c r="AT48" s="63">
        <v>259</v>
      </c>
      <c r="AU48" s="63">
        <v>22550</v>
      </c>
      <c r="AV48" s="63">
        <v>0</v>
      </c>
      <c r="AW48" s="63">
        <v>0</v>
      </c>
      <c r="AX48" s="63">
        <v>25</v>
      </c>
      <c r="AY48" s="63">
        <v>0</v>
      </c>
      <c r="AZ48" s="63">
        <v>4</v>
      </c>
      <c r="BA48" s="63">
        <v>0</v>
      </c>
      <c r="BB48" s="63">
        <v>717</v>
      </c>
      <c r="BC48" s="63">
        <v>44</v>
      </c>
      <c r="BD48" s="63">
        <v>132</v>
      </c>
      <c r="BE48" s="63">
        <v>455</v>
      </c>
      <c r="BF48" s="63">
        <v>0</v>
      </c>
      <c r="BG48" s="63">
        <v>2</v>
      </c>
      <c r="BH48" s="63">
        <v>1</v>
      </c>
      <c r="BI48" s="63">
        <v>86</v>
      </c>
      <c r="BJ48" s="63">
        <v>0</v>
      </c>
      <c r="BK48" s="63">
        <v>5</v>
      </c>
      <c r="BL48" s="63">
        <v>0</v>
      </c>
      <c r="BM48" s="63">
        <v>0</v>
      </c>
      <c r="BN48" s="63">
        <v>0</v>
      </c>
      <c r="BO48" s="63">
        <v>4</v>
      </c>
      <c r="BP48" s="63">
        <v>1</v>
      </c>
      <c r="BQ48" s="63">
        <v>590</v>
      </c>
      <c r="BR48" s="63">
        <v>2</v>
      </c>
      <c r="BS48" s="63">
        <v>0</v>
      </c>
      <c r="BT48" s="63">
        <v>0</v>
      </c>
      <c r="BU48" s="63">
        <v>0</v>
      </c>
      <c r="BV48" s="63">
        <v>0</v>
      </c>
      <c r="BW48" s="63">
        <v>0</v>
      </c>
      <c r="BX48" s="63">
        <v>0</v>
      </c>
      <c r="BY48" s="63">
        <v>3</v>
      </c>
      <c r="BZ48" s="63">
        <v>0</v>
      </c>
      <c r="CA48" s="63">
        <v>0</v>
      </c>
      <c r="CB48" s="63">
        <v>5</v>
      </c>
      <c r="CC48" s="63">
        <v>7</v>
      </c>
      <c r="CD48" s="63">
        <v>0</v>
      </c>
      <c r="CE48" s="63">
        <v>3</v>
      </c>
      <c r="CF48" s="63">
        <v>0</v>
      </c>
      <c r="CG48" s="63">
        <v>0</v>
      </c>
      <c r="CH48" s="63">
        <v>0</v>
      </c>
      <c r="CI48" s="63">
        <v>15</v>
      </c>
      <c r="CJ48" s="63">
        <v>1170</v>
      </c>
      <c r="CK48" s="63">
        <v>0</v>
      </c>
      <c r="CL48" s="63">
        <v>0</v>
      </c>
      <c r="CM48" s="63">
        <v>6955</v>
      </c>
      <c r="CN48" s="63">
        <v>91</v>
      </c>
      <c r="CO48" s="63">
        <v>349</v>
      </c>
      <c r="CP48" s="63">
        <v>249</v>
      </c>
      <c r="CQ48" s="63">
        <v>0</v>
      </c>
      <c r="CR48" s="63">
        <v>88</v>
      </c>
      <c r="CS48" s="63">
        <v>0</v>
      </c>
      <c r="CT48" s="63">
        <v>1030</v>
      </c>
      <c r="CU48" s="63">
        <v>36</v>
      </c>
      <c r="CV48" s="63">
        <v>3</v>
      </c>
      <c r="CW48" s="63">
        <v>0</v>
      </c>
      <c r="CX48" s="63">
        <v>0</v>
      </c>
      <c r="CY48" s="63">
        <v>339</v>
      </c>
      <c r="CZ48" s="63">
        <v>13</v>
      </c>
      <c r="DA48" s="63">
        <v>280</v>
      </c>
      <c r="DB48" s="25">
        <v>0</v>
      </c>
      <c r="DC48" s="25">
        <v>35820</v>
      </c>
      <c r="DD48" s="50">
        <v>22</v>
      </c>
      <c r="DE48" s="63">
        <v>725</v>
      </c>
      <c r="DF48" s="63">
        <v>1</v>
      </c>
      <c r="DG48" s="63">
        <v>0</v>
      </c>
      <c r="DH48" s="63">
        <v>4057</v>
      </c>
      <c r="DI48" s="63">
        <v>51642</v>
      </c>
      <c r="DJ48" s="63">
        <v>16</v>
      </c>
      <c r="DK48" s="63">
        <v>56463</v>
      </c>
      <c r="DL48" s="47">
        <v>92283</v>
      </c>
      <c r="DM48" s="47">
        <v>109623</v>
      </c>
      <c r="DN48" s="47">
        <v>166086</v>
      </c>
      <c r="DO48" s="47">
        <v>201906</v>
      </c>
      <c r="DP48" s="47">
        <v>-75208</v>
      </c>
      <c r="DQ48" s="47">
        <v>90878</v>
      </c>
      <c r="DR48" s="47">
        <v>126698</v>
      </c>
      <c r="DT48" s="395">
        <v>725</v>
      </c>
    </row>
    <row r="49" spans="1:124" ht="12.75" customHeight="1">
      <c r="A49" s="253">
        <v>321</v>
      </c>
      <c r="B49" s="82" t="s">
        <v>262</v>
      </c>
      <c r="C49" s="62">
        <v>0</v>
      </c>
      <c r="D49" s="62">
        <v>0</v>
      </c>
      <c r="E49" s="62">
        <v>0</v>
      </c>
      <c r="F49" s="62">
        <v>0</v>
      </c>
      <c r="G49" s="62">
        <v>0</v>
      </c>
      <c r="H49" s="62">
        <v>0</v>
      </c>
      <c r="I49" s="62">
        <v>0</v>
      </c>
      <c r="J49" s="62">
        <v>0</v>
      </c>
      <c r="K49" s="62">
        <v>0</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0</v>
      </c>
      <c r="AG49" s="62">
        <v>0</v>
      </c>
      <c r="AH49" s="62">
        <v>0</v>
      </c>
      <c r="AI49" s="62">
        <v>0</v>
      </c>
      <c r="AJ49" s="62">
        <v>0</v>
      </c>
      <c r="AK49" s="62">
        <v>0</v>
      </c>
      <c r="AL49" s="62">
        <v>0</v>
      </c>
      <c r="AM49" s="62">
        <v>0</v>
      </c>
      <c r="AN49" s="62">
        <v>0</v>
      </c>
      <c r="AO49" s="62">
        <v>0</v>
      </c>
      <c r="AP49" s="62">
        <v>0</v>
      </c>
      <c r="AQ49" s="62">
        <v>0</v>
      </c>
      <c r="AR49" s="62">
        <v>6</v>
      </c>
      <c r="AS49" s="62">
        <v>191</v>
      </c>
      <c r="AT49" s="62">
        <v>134</v>
      </c>
      <c r="AU49" s="62">
        <v>11764</v>
      </c>
      <c r="AV49" s="62">
        <v>28052</v>
      </c>
      <c r="AW49" s="62">
        <v>813</v>
      </c>
      <c r="AX49" s="62">
        <v>953</v>
      </c>
      <c r="AY49" s="62">
        <v>275</v>
      </c>
      <c r="AZ49" s="62">
        <v>1249</v>
      </c>
      <c r="BA49" s="62">
        <v>399</v>
      </c>
      <c r="BB49" s="62">
        <v>42259</v>
      </c>
      <c r="BC49" s="62">
        <v>4793</v>
      </c>
      <c r="BD49" s="62">
        <v>2282</v>
      </c>
      <c r="BE49" s="62">
        <v>0</v>
      </c>
      <c r="BF49" s="62">
        <v>0</v>
      </c>
      <c r="BG49" s="62">
        <v>5</v>
      </c>
      <c r="BH49" s="62">
        <v>0</v>
      </c>
      <c r="BI49" s="62">
        <v>0</v>
      </c>
      <c r="BJ49" s="62">
        <v>0</v>
      </c>
      <c r="BK49" s="62">
        <v>0</v>
      </c>
      <c r="BL49" s="62">
        <v>0</v>
      </c>
      <c r="BM49" s="62">
        <v>0</v>
      </c>
      <c r="BN49" s="62">
        <v>0</v>
      </c>
      <c r="BO49" s="62">
        <v>0</v>
      </c>
      <c r="BP49" s="62">
        <v>0</v>
      </c>
      <c r="BQ49" s="62">
        <v>0</v>
      </c>
      <c r="BR49" s="62">
        <v>0</v>
      </c>
      <c r="BS49" s="62">
        <v>0</v>
      </c>
      <c r="BT49" s="62">
        <v>0</v>
      </c>
      <c r="BU49" s="62">
        <v>0</v>
      </c>
      <c r="BV49" s="62">
        <v>0</v>
      </c>
      <c r="BW49" s="62">
        <v>0</v>
      </c>
      <c r="BX49" s="62">
        <v>0</v>
      </c>
      <c r="BY49" s="62">
        <v>0</v>
      </c>
      <c r="BZ49" s="62">
        <v>0</v>
      </c>
      <c r="CA49" s="62">
        <v>0</v>
      </c>
      <c r="CB49" s="62">
        <v>0</v>
      </c>
      <c r="CC49" s="62">
        <v>0</v>
      </c>
      <c r="CD49" s="62">
        <v>0</v>
      </c>
      <c r="CE49" s="62">
        <v>0</v>
      </c>
      <c r="CF49" s="62">
        <v>0</v>
      </c>
      <c r="CG49" s="62">
        <v>0</v>
      </c>
      <c r="CH49" s="62">
        <v>0</v>
      </c>
      <c r="CI49" s="62">
        <v>0</v>
      </c>
      <c r="CJ49" s="62">
        <v>0</v>
      </c>
      <c r="CK49" s="62">
        <v>0</v>
      </c>
      <c r="CL49" s="62">
        <v>2</v>
      </c>
      <c r="CM49" s="62">
        <v>0</v>
      </c>
      <c r="CN49" s="62">
        <v>0</v>
      </c>
      <c r="CO49" s="62">
        <v>0</v>
      </c>
      <c r="CP49" s="62">
        <v>0</v>
      </c>
      <c r="CQ49" s="62">
        <v>0</v>
      </c>
      <c r="CR49" s="62">
        <v>0</v>
      </c>
      <c r="CS49" s="62">
        <v>0</v>
      </c>
      <c r="CT49" s="62">
        <v>867</v>
      </c>
      <c r="CU49" s="62">
        <v>0</v>
      </c>
      <c r="CV49" s="62">
        <v>0</v>
      </c>
      <c r="CW49" s="62">
        <v>0</v>
      </c>
      <c r="CX49" s="62">
        <v>0</v>
      </c>
      <c r="CY49" s="62">
        <v>0</v>
      </c>
      <c r="CZ49" s="62">
        <v>0</v>
      </c>
      <c r="DA49" s="62">
        <v>0</v>
      </c>
      <c r="DB49" s="24">
        <v>0</v>
      </c>
      <c r="DC49" s="24">
        <v>94044</v>
      </c>
      <c r="DD49" s="43">
        <v>0</v>
      </c>
      <c r="DE49" s="62">
        <v>0</v>
      </c>
      <c r="DF49" s="62">
        <v>0</v>
      </c>
      <c r="DG49" s="62">
        <v>0</v>
      </c>
      <c r="DH49" s="62">
        <v>0</v>
      </c>
      <c r="DI49" s="62">
        <v>0</v>
      </c>
      <c r="DJ49" s="62">
        <v>-5826</v>
      </c>
      <c r="DK49" s="62">
        <v>-5826</v>
      </c>
      <c r="DL49" s="39">
        <v>88218</v>
      </c>
      <c r="DM49" s="39">
        <v>185014</v>
      </c>
      <c r="DN49" s="39">
        <v>179188</v>
      </c>
      <c r="DO49" s="39">
        <v>273232</v>
      </c>
      <c r="DP49" s="39">
        <v>-77631</v>
      </c>
      <c r="DQ49" s="39">
        <v>101557</v>
      </c>
      <c r="DR49" s="39">
        <v>195601</v>
      </c>
      <c r="DT49" s="395">
        <v>0</v>
      </c>
    </row>
    <row r="50" spans="1:124" ht="12.75" customHeight="1">
      <c r="A50" s="253">
        <v>329</v>
      </c>
      <c r="B50" s="82" t="s">
        <v>263</v>
      </c>
      <c r="C50" s="62">
        <v>0</v>
      </c>
      <c r="D50" s="62">
        <v>0</v>
      </c>
      <c r="E50" s="62">
        <v>0</v>
      </c>
      <c r="F50" s="62">
        <v>0</v>
      </c>
      <c r="G50" s="62">
        <v>0</v>
      </c>
      <c r="H50" s="62">
        <v>0</v>
      </c>
      <c r="I50" s="62">
        <v>2</v>
      </c>
      <c r="J50" s="62">
        <v>0</v>
      </c>
      <c r="K50" s="62">
        <v>0</v>
      </c>
      <c r="L50" s="62">
        <v>0</v>
      </c>
      <c r="M50" s="62">
        <v>0</v>
      </c>
      <c r="N50" s="62">
        <v>0</v>
      </c>
      <c r="O50" s="62">
        <v>0</v>
      </c>
      <c r="P50" s="62">
        <v>0</v>
      </c>
      <c r="Q50" s="62">
        <v>0</v>
      </c>
      <c r="R50" s="62">
        <v>0</v>
      </c>
      <c r="S50" s="62">
        <v>0</v>
      </c>
      <c r="T50" s="62">
        <v>11</v>
      </c>
      <c r="U50" s="62">
        <v>0</v>
      </c>
      <c r="V50" s="62">
        <v>0</v>
      </c>
      <c r="W50" s="62">
        <v>0</v>
      </c>
      <c r="X50" s="62">
        <v>0</v>
      </c>
      <c r="Y50" s="62">
        <v>0</v>
      </c>
      <c r="Z50" s="62">
        <v>0</v>
      </c>
      <c r="AA50" s="62">
        <v>1</v>
      </c>
      <c r="AB50" s="62">
        <v>0</v>
      </c>
      <c r="AC50" s="62">
        <v>0</v>
      </c>
      <c r="AD50" s="62">
        <v>0</v>
      </c>
      <c r="AE50" s="62">
        <v>0</v>
      </c>
      <c r="AF50" s="62">
        <v>0</v>
      </c>
      <c r="AG50" s="62">
        <v>0</v>
      </c>
      <c r="AH50" s="62">
        <v>0</v>
      </c>
      <c r="AI50" s="62">
        <v>0</v>
      </c>
      <c r="AJ50" s="62">
        <v>0</v>
      </c>
      <c r="AK50" s="62">
        <v>0</v>
      </c>
      <c r="AL50" s="62">
        <v>1</v>
      </c>
      <c r="AM50" s="62">
        <v>0</v>
      </c>
      <c r="AN50" s="62">
        <v>0</v>
      </c>
      <c r="AO50" s="62">
        <v>0</v>
      </c>
      <c r="AP50" s="62">
        <v>22</v>
      </c>
      <c r="AQ50" s="62">
        <v>0</v>
      </c>
      <c r="AR50" s="62">
        <v>51</v>
      </c>
      <c r="AS50" s="62">
        <v>992</v>
      </c>
      <c r="AT50" s="62">
        <v>198</v>
      </c>
      <c r="AU50" s="62">
        <v>5832</v>
      </c>
      <c r="AV50" s="62">
        <v>19124</v>
      </c>
      <c r="AW50" s="62">
        <v>3811</v>
      </c>
      <c r="AX50" s="62">
        <v>520</v>
      </c>
      <c r="AY50" s="62">
        <v>36</v>
      </c>
      <c r="AZ50" s="62">
        <v>529</v>
      </c>
      <c r="BA50" s="62">
        <v>363</v>
      </c>
      <c r="BB50" s="62">
        <v>8711</v>
      </c>
      <c r="BC50" s="62">
        <v>1431</v>
      </c>
      <c r="BD50" s="62">
        <v>1817</v>
      </c>
      <c r="BE50" s="62">
        <v>206</v>
      </c>
      <c r="BF50" s="62">
        <v>0</v>
      </c>
      <c r="BG50" s="62">
        <v>1</v>
      </c>
      <c r="BH50" s="62">
        <v>0</v>
      </c>
      <c r="BI50" s="62">
        <v>120</v>
      </c>
      <c r="BJ50" s="62">
        <v>10</v>
      </c>
      <c r="BK50" s="62">
        <v>6</v>
      </c>
      <c r="BL50" s="62">
        <v>1</v>
      </c>
      <c r="BM50" s="62">
        <v>2</v>
      </c>
      <c r="BN50" s="62">
        <v>0</v>
      </c>
      <c r="BO50" s="62">
        <v>1</v>
      </c>
      <c r="BP50" s="62">
        <v>0</v>
      </c>
      <c r="BQ50" s="62">
        <v>15</v>
      </c>
      <c r="BR50" s="62">
        <v>10</v>
      </c>
      <c r="BS50" s="62">
        <v>0</v>
      </c>
      <c r="BT50" s="62">
        <v>0</v>
      </c>
      <c r="BU50" s="62">
        <v>0</v>
      </c>
      <c r="BV50" s="62">
        <v>0</v>
      </c>
      <c r="BW50" s="62">
        <v>0</v>
      </c>
      <c r="BX50" s="62">
        <v>0</v>
      </c>
      <c r="BY50" s="62">
        <v>0</v>
      </c>
      <c r="BZ50" s="62">
        <v>0</v>
      </c>
      <c r="CA50" s="62">
        <v>0</v>
      </c>
      <c r="CB50" s="62">
        <v>0</v>
      </c>
      <c r="CC50" s="62">
        <v>1</v>
      </c>
      <c r="CD50" s="62">
        <v>0</v>
      </c>
      <c r="CE50" s="62">
        <v>34</v>
      </c>
      <c r="CF50" s="62">
        <v>63</v>
      </c>
      <c r="CG50" s="62">
        <v>47</v>
      </c>
      <c r="CH50" s="62">
        <v>0</v>
      </c>
      <c r="CI50" s="62">
        <v>50</v>
      </c>
      <c r="CJ50" s="62">
        <v>809</v>
      </c>
      <c r="CK50" s="62">
        <v>9</v>
      </c>
      <c r="CL50" s="62">
        <v>110</v>
      </c>
      <c r="CM50" s="62">
        <v>0</v>
      </c>
      <c r="CN50" s="62">
        <v>0</v>
      </c>
      <c r="CO50" s="62">
        <v>4</v>
      </c>
      <c r="CP50" s="62">
        <v>0</v>
      </c>
      <c r="CQ50" s="62">
        <v>0</v>
      </c>
      <c r="CR50" s="62">
        <v>0</v>
      </c>
      <c r="CS50" s="62">
        <v>0</v>
      </c>
      <c r="CT50" s="62">
        <v>2302</v>
      </c>
      <c r="CU50" s="62">
        <v>6</v>
      </c>
      <c r="CV50" s="62">
        <v>0</v>
      </c>
      <c r="CW50" s="62">
        <v>0</v>
      </c>
      <c r="CX50" s="62">
        <v>0</v>
      </c>
      <c r="CY50" s="62">
        <v>0</v>
      </c>
      <c r="CZ50" s="62">
        <v>2</v>
      </c>
      <c r="DA50" s="62">
        <v>408</v>
      </c>
      <c r="DB50" s="24">
        <v>0</v>
      </c>
      <c r="DC50" s="24">
        <v>47669</v>
      </c>
      <c r="DD50" s="43">
        <v>5</v>
      </c>
      <c r="DE50" s="62">
        <v>747</v>
      </c>
      <c r="DF50" s="62">
        <v>0</v>
      </c>
      <c r="DG50" s="62">
        <v>0</v>
      </c>
      <c r="DH50" s="62">
        <v>0</v>
      </c>
      <c r="DI50" s="62">
        <v>0</v>
      </c>
      <c r="DJ50" s="62">
        <v>370</v>
      </c>
      <c r="DK50" s="62">
        <v>1122</v>
      </c>
      <c r="DL50" s="39">
        <v>48791</v>
      </c>
      <c r="DM50" s="39">
        <v>13195</v>
      </c>
      <c r="DN50" s="39">
        <v>14317</v>
      </c>
      <c r="DO50" s="39">
        <v>61986</v>
      </c>
      <c r="DP50" s="39">
        <v>-44384</v>
      </c>
      <c r="DQ50" s="39">
        <v>-30067</v>
      </c>
      <c r="DR50" s="39">
        <v>17602</v>
      </c>
      <c r="DT50" s="395">
        <v>747</v>
      </c>
    </row>
    <row r="51" spans="1:124" ht="12.75" customHeight="1">
      <c r="A51" s="253">
        <v>331</v>
      </c>
      <c r="B51" s="82" t="s">
        <v>264</v>
      </c>
      <c r="C51" s="62">
        <v>0</v>
      </c>
      <c r="D51" s="62">
        <v>1</v>
      </c>
      <c r="E51" s="62">
        <v>0</v>
      </c>
      <c r="F51" s="62">
        <v>0</v>
      </c>
      <c r="G51" s="62">
        <v>15</v>
      </c>
      <c r="H51" s="62">
        <v>0</v>
      </c>
      <c r="I51" s="62">
        <v>12</v>
      </c>
      <c r="J51" s="62">
        <v>0</v>
      </c>
      <c r="K51" s="62">
        <v>0</v>
      </c>
      <c r="L51" s="62">
        <v>0</v>
      </c>
      <c r="M51" s="62">
        <v>0</v>
      </c>
      <c r="N51" s="62">
        <v>0</v>
      </c>
      <c r="O51" s="62">
        <v>0</v>
      </c>
      <c r="P51" s="62">
        <v>0</v>
      </c>
      <c r="Q51" s="62">
        <v>2</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1</v>
      </c>
      <c r="AJ51" s="62">
        <v>0</v>
      </c>
      <c r="AK51" s="62">
        <v>0</v>
      </c>
      <c r="AL51" s="62">
        <v>0</v>
      </c>
      <c r="AM51" s="62">
        <v>0</v>
      </c>
      <c r="AN51" s="62">
        <v>0</v>
      </c>
      <c r="AO51" s="62">
        <v>0</v>
      </c>
      <c r="AP51" s="62">
        <v>2</v>
      </c>
      <c r="AQ51" s="62">
        <v>19</v>
      </c>
      <c r="AR51" s="62">
        <v>2</v>
      </c>
      <c r="AS51" s="62">
        <v>1276</v>
      </c>
      <c r="AT51" s="62">
        <v>748</v>
      </c>
      <c r="AU51" s="62">
        <v>1497</v>
      </c>
      <c r="AV51" s="62">
        <v>0</v>
      </c>
      <c r="AW51" s="62">
        <v>18</v>
      </c>
      <c r="AX51" s="62">
        <v>2697</v>
      </c>
      <c r="AY51" s="62">
        <v>24</v>
      </c>
      <c r="AZ51" s="62">
        <v>38</v>
      </c>
      <c r="BA51" s="62">
        <v>68</v>
      </c>
      <c r="BB51" s="62">
        <v>1557</v>
      </c>
      <c r="BC51" s="62">
        <v>220</v>
      </c>
      <c r="BD51" s="62">
        <v>8650</v>
      </c>
      <c r="BE51" s="62">
        <v>1822</v>
      </c>
      <c r="BF51" s="62">
        <v>1</v>
      </c>
      <c r="BG51" s="62">
        <v>0</v>
      </c>
      <c r="BH51" s="62">
        <v>0</v>
      </c>
      <c r="BI51" s="62">
        <v>501</v>
      </c>
      <c r="BJ51" s="62">
        <v>207</v>
      </c>
      <c r="BK51" s="62">
        <v>121</v>
      </c>
      <c r="BL51" s="62">
        <v>391</v>
      </c>
      <c r="BM51" s="62">
        <v>0</v>
      </c>
      <c r="BN51" s="62">
        <v>0</v>
      </c>
      <c r="BO51" s="62">
        <v>0</v>
      </c>
      <c r="BP51" s="62">
        <v>0</v>
      </c>
      <c r="BQ51" s="62">
        <v>0</v>
      </c>
      <c r="BR51" s="62">
        <v>0</v>
      </c>
      <c r="BS51" s="62">
        <v>0</v>
      </c>
      <c r="BT51" s="62">
        <v>0</v>
      </c>
      <c r="BU51" s="62">
        <v>0</v>
      </c>
      <c r="BV51" s="62">
        <v>0</v>
      </c>
      <c r="BW51" s="62">
        <v>0</v>
      </c>
      <c r="BX51" s="62">
        <v>1</v>
      </c>
      <c r="BY51" s="62">
        <v>0</v>
      </c>
      <c r="BZ51" s="62">
        <v>0</v>
      </c>
      <c r="CA51" s="62">
        <v>0</v>
      </c>
      <c r="CB51" s="62">
        <v>1</v>
      </c>
      <c r="CC51" s="62">
        <v>0</v>
      </c>
      <c r="CD51" s="62">
        <v>0</v>
      </c>
      <c r="CE51" s="62">
        <v>0</v>
      </c>
      <c r="CF51" s="62">
        <v>0</v>
      </c>
      <c r="CG51" s="62">
        <v>0</v>
      </c>
      <c r="CH51" s="62">
        <v>0</v>
      </c>
      <c r="CI51" s="62">
        <v>0</v>
      </c>
      <c r="CJ51" s="62">
        <v>0</v>
      </c>
      <c r="CK51" s="62">
        <v>0</v>
      </c>
      <c r="CL51" s="62">
        <v>0</v>
      </c>
      <c r="CM51" s="62">
        <v>0</v>
      </c>
      <c r="CN51" s="62">
        <v>0</v>
      </c>
      <c r="CO51" s="62">
        <v>0</v>
      </c>
      <c r="CP51" s="62">
        <v>0</v>
      </c>
      <c r="CQ51" s="62">
        <v>0</v>
      </c>
      <c r="CR51" s="62">
        <v>0</v>
      </c>
      <c r="CS51" s="62">
        <v>0</v>
      </c>
      <c r="CT51" s="62">
        <v>959</v>
      </c>
      <c r="CU51" s="62">
        <v>0</v>
      </c>
      <c r="CV51" s="62">
        <v>0</v>
      </c>
      <c r="CW51" s="62">
        <v>0</v>
      </c>
      <c r="CX51" s="62">
        <v>0</v>
      </c>
      <c r="CY51" s="62">
        <v>0</v>
      </c>
      <c r="CZ51" s="62">
        <v>0</v>
      </c>
      <c r="DA51" s="62">
        <v>0</v>
      </c>
      <c r="DB51" s="24">
        <v>3</v>
      </c>
      <c r="DC51" s="24">
        <v>20854</v>
      </c>
      <c r="DD51" s="43">
        <v>0</v>
      </c>
      <c r="DE51" s="62">
        <v>51</v>
      </c>
      <c r="DF51" s="62">
        <v>0</v>
      </c>
      <c r="DG51" s="62">
        <v>0</v>
      </c>
      <c r="DH51" s="62">
        <v>701</v>
      </c>
      <c r="DI51" s="62">
        <v>27024</v>
      </c>
      <c r="DJ51" s="62">
        <v>454</v>
      </c>
      <c r="DK51" s="62">
        <v>28230</v>
      </c>
      <c r="DL51" s="39">
        <v>49084</v>
      </c>
      <c r="DM51" s="39">
        <v>16276</v>
      </c>
      <c r="DN51" s="39">
        <v>44506</v>
      </c>
      <c r="DO51" s="39">
        <v>65360</v>
      </c>
      <c r="DP51" s="39">
        <v>-47996</v>
      </c>
      <c r="DQ51" s="39">
        <v>-3490</v>
      </c>
      <c r="DR51" s="39">
        <v>17364</v>
      </c>
      <c r="DT51" s="395">
        <v>51</v>
      </c>
    </row>
    <row r="52" spans="1:124" ht="12.75" customHeight="1">
      <c r="A52" s="253">
        <v>332</v>
      </c>
      <c r="B52" s="82" t="s">
        <v>265</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2">
        <v>0</v>
      </c>
      <c r="AK52" s="62">
        <v>0</v>
      </c>
      <c r="AL52" s="62">
        <v>0</v>
      </c>
      <c r="AM52" s="62">
        <v>0</v>
      </c>
      <c r="AN52" s="62">
        <v>0</v>
      </c>
      <c r="AO52" s="62">
        <v>0</v>
      </c>
      <c r="AP52" s="62">
        <v>0</v>
      </c>
      <c r="AQ52" s="62">
        <v>0</v>
      </c>
      <c r="AR52" s="62">
        <v>0</v>
      </c>
      <c r="AS52" s="62">
        <v>0</v>
      </c>
      <c r="AT52" s="62">
        <v>0</v>
      </c>
      <c r="AU52" s="62">
        <v>0</v>
      </c>
      <c r="AV52" s="62">
        <v>0</v>
      </c>
      <c r="AW52" s="62">
        <v>0</v>
      </c>
      <c r="AX52" s="62">
        <v>0</v>
      </c>
      <c r="AY52" s="62">
        <v>122</v>
      </c>
      <c r="AZ52" s="62">
        <v>0</v>
      </c>
      <c r="BA52" s="62">
        <v>0</v>
      </c>
      <c r="BB52" s="62">
        <v>0</v>
      </c>
      <c r="BC52" s="62">
        <v>0</v>
      </c>
      <c r="BD52" s="62">
        <v>0</v>
      </c>
      <c r="BE52" s="62">
        <v>61</v>
      </c>
      <c r="BF52" s="62">
        <v>0</v>
      </c>
      <c r="BG52" s="62">
        <v>0</v>
      </c>
      <c r="BH52" s="62">
        <v>0</v>
      </c>
      <c r="BI52" s="62">
        <v>827</v>
      </c>
      <c r="BJ52" s="62">
        <v>0</v>
      </c>
      <c r="BK52" s="62">
        <v>0</v>
      </c>
      <c r="BL52" s="62">
        <v>0</v>
      </c>
      <c r="BM52" s="62">
        <v>0</v>
      </c>
      <c r="BN52" s="62">
        <v>0</v>
      </c>
      <c r="BO52" s="62">
        <v>0</v>
      </c>
      <c r="BP52" s="62">
        <v>0</v>
      </c>
      <c r="BQ52" s="62">
        <v>0</v>
      </c>
      <c r="BR52" s="62">
        <v>0</v>
      </c>
      <c r="BS52" s="62">
        <v>0</v>
      </c>
      <c r="BT52" s="62">
        <v>0</v>
      </c>
      <c r="BU52" s="62">
        <v>0</v>
      </c>
      <c r="BV52" s="62">
        <v>0</v>
      </c>
      <c r="BW52" s="62">
        <v>10</v>
      </c>
      <c r="BX52" s="62">
        <v>0</v>
      </c>
      <c r="BY52" s="62">
        <v>0</v>
      </c>
      <c r="BZ52" s="62">
        <v>0</v>
      </c>
      <c r="CA52" s="62">
        <v>0</v>
      </c>
      <c r="CB52" s="62">
        <v>0</v>
      </c>
      <c r="CC52" s="62">
        <v>1</v>
      </c>
      <c r="CD52" s="62">
        <v>0</v>
      </c>
      <c r="CE52" s="62">
        <v>0</v>
      </c>
      <c r="CF52" s="62">
        <v>0</v>
      </c>
      <c r="CG52" s="62">
        <v>0</v>
      </c>
      <c r="CH52" s="62">
        <v>0</v>
      </c>
      <c r="CI52" s="62">
        <v>7</v>
      </c>
      <c r="CJ52" s="62">
        <v>194</v>
      </c>
      <c r="CK52" s="62">
        <v>0</v>
      </c>
      <c r="CL52" s="62">
        <v>0</v>
      </c>
      <c r="CM52" s="62">
        <v>0</v>
      </c>
      <c r="CN52" s="62">
        <v>0</v>
      </c>
      <c r="CO52" s="62">
        <v>0</v>
      </c>
      <c r="CP52" s="62">
        <v>0</v>
      </c>
      <c r="CQ52" s="62">
        <v>0</v>
      </c>
      <c r="CR52" s="62">
        <v>5</v>
      </c>
      <c r="CS52" s="62">
        <v>0</v>
      </c>
      <c r="CT52" s="62">
        <v>367</v>
      </c>
      <c r="CU52" s="62">
        <v>4</v>
      </c>
      <c r="CV52" s="62">
        <v>0</v>
      </c>
      <c r="CW52" s="62">
        <v>0</v>
      </c>
      <c r="CX52" s="62">
        <v>0</v>
      </c>
      <c r="CY52" s="62">
        <v>19</v>
      </c>
      <c r="CZ52" s="62">
        <v>0</v>
      </c>
      <c r="DA52" s="62">
        <v>0</v>
      </c>
      <c r="DB52" s="24">
        <v>0</v>
      </c>
      <c r="DC52" s="24">
        <v>1617</v>
      </c>
      <c r="DD52" s="43">
        <v>518</v>
      </c>
      <c r="DE52" s="62">
        <v>17244</v>
      </c>
      <c r="DF52" s="62">
        <v>0</v>
      </c>
      <c r="DG52" s="62">
        <v>0</v>
      </c>
      <c r="DH52" s="62">
        <v>34</v>
      </c>
      <c r="DI52" s="62">
        <v>4713</v>
      </c>
      <c r="DJ52" s="62">
        <v>80</v>
      </c>
      <c r="DK52" s="62">
        <v>22589</v>
      </c>
      <c r="DL52" s="39">
        <v>24206</v>
      </c>
      <c r="DM52" s="39">
        <v>1196</v>
      </c>
      <c r="DN52" s="39">
        <v>23785</v>
      </c>
      <c r="DO52" s="39">
        <v>25402</v>
      </c>
      <c r="DP52" s="39">
        <v>-23828</v>
      </c>
      <c r="DQ52" s="39">
        <v>-43</v>
      </c>
      <c r="DR52" s="39">
        <v>1574</v>
      </c>
      <c r="DT52" s="395">
        <v>17244</v>
      </c>
    </row>
    <row r="53" spans="1:124" ht="12.75" customHeight="1">
      <c r="A53" s="254">
        <v>333</v>
      </c>
      <c r="B53" s="255" t="s">
        <v>266</v>
      </c>
      <c r="C53" s="63">
        <v>0</v>
      </c>
      <c r="D53" s="63">
        <v>0</v>
      </c>
      <c r="E53" s="63">
        <v>0</v>
      </c>
      <c r="F53" s="63">
        <v>0</v>
      </c>
      <c r="G53" s="63">
        <v>0</v>
      </c>
      <c r="H53" s="63">
        <v>0</v>
      </c>
      <c r="I53" s="63">
        <v>0</v>
      </c>
      <c r="J53" s="63">
        <v>0</v>
      </c>
      <c r="K53" s="63">
        <v>0</v>
      </c>
      <c r="L53" s="63">
        <v>0</v>
      </c>
      <c r="M53" s="63">
        <v>0</v>
      </c>
      <c r="N53" s="63">
        <v>0</v>
      </c>
      <c r="O53" s="63">
        <v>0</v>
      </c>
      <c r="P53" s="63">
        <v>0</v>
      </c>
      <c r="Q53" s="63">
        <v>0</v>
      </c>
      <c r="R53" s="63">
        <v>0</v>
      </c>
      <c r="S53" s="63">
        <v>0</v>
      </c>
      <c r="T53" s="63">
        <v>0</v>
      </c>
      <c r="U53" s="63">
        <v>0</v>
      </c>
      <c r="V53" s="63">
        <v>0</v>
      </c>
      <c r="W53" s="63">
        <v>0</v>
      </c>
      <c r="X53" s="63">
        <v>0</v>
      </c>
      <c r="Y53" s="63">
        <v>0</v>
      </c>
      <c r="Z53" s="63">
        <v>0</v>
      </c>
      <c r="AA53" s="63">
        <v>0</v>
      </c>
      <c r="AB53" s="63">
        <v>0</v>
      </c>
      <c r="AC53" s="63">
        <v>0</v>
      </c>
      <c r="AD53" s="63">
        <v>0</v>
      </c>
      <c r="AE53" s="63">
        <v>0</v>
      </c>
      <c r="AF53" s="63">
        <v>0</v>
      </c>
      <c r="AG53" s="63">
        <v>0</v>
      </c>
      <c r="AH53" s="63">
        <v>0</v>
      </c>
      <c r="AI53" s="63">
        <v>0</v>
      </c>
      <c r="AJ53" s="63">
        <v>0</v>
      </c>
      <c r="AK53" s="63">
        <v>0</v>
      </c>
      <c r="AL53" s="63">
        <v>0</v>
      </c>
      <c r="AM53" s="63">
        <v>0</v>
      </c>
      <c r="AN53" s="63">
        <v>0</v>
      </c>
      <c r="AO53" s="63">
        <v>0</v>
      </c>
      <c r="AP53" s="63">
        <v>0</v>
      </c>
      <c r="AQ53" s="63">
        <v>0</v>
      </c>
      <c r="AR53" s="63">
        <v>0</v>
      </c>
      <c r="AS53" s="63">
        <v>46</v>
      </c>
      <c r="AT53" s="63">
        <v>83</v>
      </c>
      <c r="AU53" s="63">
        <v>692</v>
      </c>
      <c r="AV53" s="63">
        <v>0</v>
      </c>
      <c r="AW53" s="63">
        <v>0</v>
      </c>
      <c r="AX53" s="63">
        <v>91</v>
      </c>
      <c r="AY53" s="63">
        <v>0</v>
      </c>
      <c r="AZ53" s="63">
        <v>111</v>
      </c>
      <c r="BA53" s="63">
        <v>0</v>
      </c>
      <c r="BB53" s="63">
        <v>321</v>
      </c>
      <c r="BC53" s="63">
        <v>2</v>
      </c>
      <c r="BD53" s="63">
        <v>3</v>
      </c>
      <c r="BE53" s="63">
        <v>847</v>
      </c>
      <c r="BF53" s="63">
        <v>0</v>
      </c>
      <c r="BG53" s="63">
        <v>0</v>
      </c>
      <c r="BH53" s="63">
        <v>0</v>
      </c>
      <c r="BI53" s="63">
        <v>30</v>
      </c>
      <c r="BJ53" s="63">
        <v>2</v>
      </c>
      <c r="BK53" s="63">
        <v>29</v>
      </c>
      <c r="BL53" s="63">
        <v>56</v>
      </c>
      <c r="BM53" s="63">
        <v>0</v>
      </c>
      <c r="BN53" s="63">
        <v>0</v>
      </c>
      <c r="BO53" s="63">
        <v>0</v>
      </c>
      <c r="BP53" s="63">
        <v>0</v>
      </c>
      <c r="BQ53" s="63">
        <v>0</v>
      </c>
      <c r="BR53" s="63">
        <v>0</v>
      </c>
      <c r="BS53" s="63">
        <v>0</v>
      </c>
      <c r="BT53" s="63">
        <v>0</v>
      </c>
      <c r="BU53" s="63">
        <v>0</v>
      </c>
      <c r="BV53" s="63">
        <v>0</v>
      </c>
      <c r="BW53" s="63">
        <v>0</v>
      </c>
      <c r="BX53" s="63">
        <v>0</v>
      </c>
      <c r="BY53" s="63">
        <v>0</v>
      </c>
      <c r="BZ53" s="63">
        <v>0</v>
      </c>
      <c r="CA53" s="63">
        <v>0</v>
      </c>
      <c r="CB53" s="63">
        <v>0</v>
      </c>
      <c r="CC53" s="63">
        <v>0</v>
      </c>
      <c r="CD53" s="63">
        <v>0</v>
      </c>
      <c r="CE53" s="63">
        <v>0</v>
      </c>
      <c r="CF53" s="63">
        <v>0</v>
      </c>
      <c r="CG53" s="63">
        <v>0</v>
      </c>
      <c r="CH53" s="63">
        <v>0</v>
      </c>
      <c r="CI53" s="63">
        <v>0</v>
      </c>
      <c r="CJ53" s="63">
        <v>335</v>
      </c>
      <c r="CK53" s="63">
        <v>0</v>
      </c>
      <c r="CL53" s="63">
        <v>0</v>
      </c>
      <c r="CM53" s="63">
        <v>33</v>
      </c>
      <c r="CN53" s="63">
        <v>0</v>
      </c>
      <c r="CO53" s="63">
        <v>0</v>
      </c>
      <c r="CP53" s="63">
        <v>0</v>
      </c>
      <c r="CQ53" s="63">
        <v>0</v>
      </c>
      <c r="CR53" s="63">
        <v>0</v>
      </c>
      <c r="CS53" s="63">
        <v>0</v>
      </c>
      <c r="CT53" s="63">
        <v>140</v>
      </c>
      <c r="CU53" s="63">
        <v>9</v>
      </c>
      <c r="CV53" s="63">
        <v>0</v>
      </c>
      <c r="CW53" s="63">
        <v>0</v>
      </c>
      <c r="CX53" s="63">
        <v>0</v>
      </c>
      <c r="CY53" s="63">
        <v>0</v>
      </c>
      <c r="CZ53" s="63">
        <v>0</v>
      </c>
      <c r="DA53" s="63">
        <v>0</v>
      </c>
      <c r="DB53" s="25">
        <v>0</v>
      </c>
      <c r="DC53" s="25">
        <v>2830</v>
      </c>
      <c r="DD53" s="50">
        <v>0</v>
      </c>
      <c r="DE53" s="63">
        <v>0</v>
      </c>
      <c r="DF53" s="63">
        <v>0</v>
      </c>
      <c r="DG53" s="63">
        <v>0</v>
      </c>
      <c r="DH53" s="63">
        <v>1494</v>
      </c>
      <c r="DI53" s="63">
        <v>21154</v>
      </c>
      <c r="DJ53" s="63">
        <v>1350</v>
      </c>
      <c r="DK53" s="63">
        <v>23998</v>
      </c>
      <c r="DL53" s="47">
        <v>26828</v>
      </c>
      <c r="DM53" s="47">
        <v>4345</v>
      </c>
      <c r="DN53" s="47">
        <v>28343</v>
      </c>
      <c r="DO53" s="47">
        <v>31173</v>
      </c>
      <c r="DP53" s="47">
        <v>-25245</v>
      </c>
      <c r="DQ53" s="47">
        <v>3098</v>
      </c>
      <c r="DR53" s="47">
        <v>5928</v>
      </c>
      <c r="DT53" s="395">
        <v>0</v>
      </c>
    </row>
    <row r="54" spans="1:124" ht="12.75" customHeight="1">
      <c r="A54" s="253">
        <v>339</v>
      </c>
      <c r="B54" s="82" t="s">
        <v>267</v>
      </c>
      <c r="C54" s="62">
        <v>1</v>
      </c>
      <c r="D54" s="62">
        <v>3</v>
      </c>
      <c r="E54" s="62">
        <v>0</v>
      </c>
      <c r="F54" s="62">
        <v>0</v>
      </c>
      <c r="G54" s="62">
        <v>19</v>
      </c>
      <c r="H54" s="62">
        <v>0</v>
      </c>
      <c r="I54" s="62">
        <v>20</v>
      </c>
      <c r="J54" s="62">
        <v>0</v>
      </c>
      <c r="K54" s="62">
        <v>0</v>
      </c>
      <c r="L54" s="62">
        <v>0</v>
      </c>
      <c r="M54" s="62">
        <v>0</v>
      </c>
      <c r="N54" s="62">
        <v>0</v>
      </c>
      <c r="O54" s="62">
        <v>0</v>
      </c>
      <c r="P54" s="62">
        <v>0</v>
      </c>
      <c r="Q54" s="62">
        <v>10</v>
      </c>
      <c r="R54" s="62">
        <v>0</v>
      </c>
      <c r="S54" s="62">
        <v>0</v>
      </c>
      <c r="T54" s="62">
        <v>0</v>
      </c>
      <c r="U54" s="62">
        <v>0</v>
      </c>
      <c r="V54" s="62">
        <v>0</v>
      </c>
      <c r="W54" s="62">
        <v>0</v>
      </c>
      <c r="X54" s="62">
        <v>0</v>
      </c>
      <c r="Y54" s="62">
        <v>0</v>
      </c>
      <c r="Z54" s="62">
        <v>0</v>
      </c>
      <c r="AA54" s="62">
        <v>0</v>
      </c>
      <c r="AB54" s="62">
        <v>0</v>
      </c>
      <c r="AC54" s="62">
        <v>0</v>
      </c>
      <c r="AD54" s="62">
        <v>0</v>
      </c>
      <c r="AE54" s="62">
        <v>1</v>
      </c>
      <c r="AF54" s="62">
        <v>0</v>
      </c>
      <c r="AG54" s="62">
        <v>0</v>
      </c>
      <c r="AH54" s="62">
        <v>0</v>
      </c>
      <c r="AI54" s="62">
        <v>0</v>
      </c>
      <c r="AJ54" s="62">
        <v>0</v>
      </c>
      <c r="AK54" s="62">
        <v>4</v>
      </c>
      <c r="AL54" s="62">
        <v>0</v>
      </c>
      <c r="AM54" s="62">
        <v>0</v>
      </c>
      <c r="AN54" s="62">
        <v>0</v>
      </c>
      <c r="AO54" s="62">
        <v>0</v>
      </c>
      <c r="AP54" s="62">
        <v>0</v>
      </c>
      <c r="AQ54" s="62">
        <v>0</v>
      </c>
      <c r="AR54" s="62">
        <v>5</v>
      </c>
      <c r="AS54" s="62">
        <v>105</v>
      </c>
      <c r="AT54" s="62">
        <v>47</v>
      </c>
      <c r="AU54" s="62">
        <v>283</v>
      </c>
      <c r="AV54" s="62">
        <v>4159</v>
      </c>
      <c r="AW54" s="62">
        <v>164</v>
      </c>
      <c r="AX54" s="62">
        <v>156</v>
      </c>
      <c r="AY54" s="62">
        <v>17</v>
      </c>
      <c r="AZ54" s="62">
        <v>31</v>
      </c>
      <c r="BA54" s="62">
        <v>860</v>
      </c>
      <c r="BB54" s="62">
        <v>1992</v>
      </c>
      <c r="BC54" s="62">
        <v>33</v>
      </c>
      <c r="BD54" s="62">
        <v>4270</v>
      </c>
      <c r="BE54" s="62">
        <v>183</v>
      </c>
      <c r="BF54" s="62">
        <v>3</v>
      </c>
      <c r="BG54" s="62">
        <v>9</v>
      </c>
      <c r="BH54" s="62">
        <v>0</v>
      </c>
      <c r="BI54" s="62">
        <v>1043</v>
      </c>
      <c r="BJ54" s="62">
        <v>215</v>
      </c>
      <c r="BK54" s="62">
        <v>138</v>
      </c>
      <c r="BL54" s="62">
        <v>157</v>
      </c>
      <c r="BM54" s="62">
        <v>1</v>
      </c>
      <c r="BN54" s="62">
        <v>0</v>
      </c>
      <c r="BO54" s="62">
        <v>8</v>
      </c>
      <c r="BP54" s="62">
        <v>0</v>
      </c>
      <c r="BQ54" s="62">
        <v>123</v>
      </c>
      <c r="BR54" s="62">
        <v>1</v>
      </c>
      <c r="BS54" s="62">
        <v>4</v>
      </c>
      <c r="BT54" s="62">
        <v>2</v>
      </c>
      <c r="BU54" s="62">
        <v>0</v>
      </c>
      <c r="BV54" s="62">
        <v>5</v>
      </c>
      <c r="BW54" s="62">
        <v>5</v>
      </c>
      <c r="BX54" s="62">
        <v>14</v>
      </c>
      <c r="BY54" s="62">
        <v>38</v>
      </c>
      <c r="BZ54" s="62">
        <v>0</v>
      </c>
      <c r="CA54" s="62">
        <v>0</v>
      </c>
      <c r="CB54" s="62">
        <v>1</v>
      </c>
      <c r="CC54" s="62">
        <v>21</v>
      </c>
      <c r="CD54" s="62">
        <v>0</v>
      </c>
      <c r="CE54" s="62">
        <v>0</v>
      </c>
      <c r="CF54" s="62">
        <v>14</v>
      </c>
      <c r="CG54" s="62">
        <v>1</v>
      </c>
      <c r="CH54" s="62">
        <v>0</v>
      </c>
      <c r="CI54" s="62">
        <v>7</v>
      </c>
      <c r="CJ54" s="62">
        <v>144</v>
      </c>
      <c r="CK54" s="62">
        <v>142</v>
      </c>
      <c r="CL54" s="62">
        <v>33</v>
      </c>
      <c r="CM54" s="62">
        <v>15</v>
      </c>
      <c r="CN54" s="62">
        <v>3</v>
      </c>
      <c r="CO54" s="62">
        <v>0</v>
      </c>
      <c r="CP54" s="62">
        <v>1</v>
      </c>
      <c r="CQ54" s="62">
        <v>0</v>
      </c>
      <c r="CR54" s="62">
        <v>2</v>
      </c>
      <c r="CS54" s="62">
        <v>0</v>
      </c>
      <c r="CT54" s="62">
        <v>317</v>
      </c>
      <c r="CU54" s="62">
        <v>14</v>
      </c>
      <c r="CV54" s="62">
        <v>8</v>
      </c>
      <c r="CW54" s="62">
        <v>6</v>
      </c>
      <c r="CX54" s="62">
        <v>1</v>
      </c>
      <c r="CY54" s="62">
        <v>30</v>
      </c>
      <c r="CZ54" s="62">
        <v>3</v>
      </c>
      <c r="DA54" s="62">
        <v>0</v>
      </c>
      <c r="DB54" s="24">
        <v>39</v>
      </c>
      <c r="DC54" s="24">
        <v>14931</v>
      </c>
      <c r="DD54" s="43">
        <v>90</v>
      </c>
      <c r="DE54" s="62">
        <v>5095</v>
      </c>
      <c r="DF54" s="62">
        <v>0</v>
      </c>
      <c r="DG54" s="62">
        <v>0</v>
      </c>
      <c r="DH54" s="62">
        <v>722</v>
      </c>
      <c r="DI54" s="62">
        <v>5627</v>
      </c>
      <c r="DJ54" s="62">
        <v>183</v>
      </c>
      <c r="DK54" s="62">
        <v>11717</v>
      </c>
      <c r="DL54" s="39">
        <v>26648</v>
      </c>
      <c r="DM54" s="39">
        <v>2589</v>
      </c>
      <c r="DN54" s="39">
        <v>14306</v>
      </c>
      <c r="DO54" s="39">
        <v>29237</v>
      </c>
      <c r="DP54" s="39">
        <v>-21370</v>
      </c>
      <c r="DQ54" s="39">
        <v>-7064</v>
      </c>
      <c r="DR54" s="39">
        <v>7867</v>
      </c>
      <c r="DT54" s="395">
        <v>5095</v>
      </c>
    </row>
    <row r="55" spans="1:124" ht="12.75" customHeight="1">
      <c r="A55" s="253">
        <v>341</v>
      </c>
      <c r="B55" s="82" t="s">
        <v>268</v>
      </c>
      <c r="C55" s="62">
        <v>0</v>
      </c>
      <c r="D55" s="62">
        <v>0</v>
      </c>
      <c r="E55" s="62">
        <v>0</v>
      </c>
      <c r="F55" s="62">
        <v>5</v>
      </c>
      <c r="G55" s="62">
        <v>1</v>
      </c>
      <c r="H55" s="62">
        <v>0</v>
      </c>
      <c r="I55" s="62">
        <v>0</v>
      </c>
      <c r="J55" s="62">
        <v>1</v>
      </c>
      <c r="K55" s="62">
        <v>11</v>
      </c>
      <c r="L55" s="62">
        <v>0</v>
      </c>
      <c r="M55" s="62">
        <v>0</v>
      </c>
      <c r="N55" s="62">
        <v>0</v>
      </c>
      <c r="O55" s="62">
        <v>0</v>
      </c>
      <c r="P55" s="62">
        <v>0</v>
      </c>
      <c r="Q55" s="62">
        <v>0</v>
      </c>
      <c r="R55" s="62">
        <v>0</v>
      </c>
      <c r="S55" s="62">
        <v>0</v>
      </c>
      <c r="T55" s="62">
        <v>0</v>
      </c>
      <c r="U55" s="62">
        <v>0</v>
      </c>
      <c r="V55" s="62">
        <v>0</v>
      </c>
      <c r="W55" s="62">
        <v>0</v>
      </c>
      <c r="X55" s="62">
        <v>0</v>
      </c>
      <c r="Y55" s="62">
        <v>0</v>
      </c>
      <c r="Z55" s="62">
        <v>0</v>
      </c>
      <c r="AA55" s="62">
        <v>4</v>
      </c>
      <c r="AB55" s="62">
        <v>5</v>
      </c>
      <c r="AC55" s="62">
        <v>1</v>
      </c>
      <c r="AD55" s="62">
        <v>0</v>
      </c>
      <c r="AE55" s="62">
        <v>0</v>
      </c>
      <c r="AF55" s="62">
        <v>0</v>
      </c>
      <c r="AG55" s="62">
        <v>0</v>
      </c>
      <c r="AH55" s="62">
        <v>0</v>
      </c>
      <c r="AI55" s="62">
        <v>1</v>
      </c>
      <c r="AJ55" s="62">
        <v>0</v>
      </c>
      <c r="AK55" s="62">
        <v>0</v>
      </c>
      <c r="AL55" s="62">
        <v>0</v>
      </c>
      <c r="AM55" s="62">
        <v>0</v>
      </c>
      <c r="AN55" s="62">
        <v>0</v>
      </c>
      <c r="AO55" s="62">
        <v>0</v>
      </c>
      <c r="AP55" s="62">
        <v>0</v>
      </c>
      <c r="AQ55" s="62">
        <v>3</v>
      </c>
      <c r="AR55" s="62">
        <v>0</v>
      </c>
      <c r="AS55" s="62">
        <v>165</v>
      </c>
      <c r="AT55" s="62">
        <v>4</v>
      </c>
      <c r="AU55" s="62">
        <v>7</v>
      </c>
      <c r="AV55" s="62">
        <v>26</v>
      </c>
      <c r="AW55" s="62">
        <v>0</v>
      </c>
      <c r="AX55" s="62">
        <v>0</v>
      </c>
      <c r="AY55" s="62">
        <v>0</v>
      </c>
      <c r="AZ55" s="62">
        <v>1</v>
      </c>
      <c r="BA55" s="62">
        <v>0</v>
      </c>
      <c r="BB55" s="62">
        <v>5658</v>
      </c>
      <c r="BC55" s="62">
        <v>1</v>
      </c>
      <c r="BD55" s="62">
        <v>4161</v>
      </c>
      <c r="BE55" s="62">
        <v>1459</v>
      </c>
      <c r="BF55" s="62">
        <v>0</v>
      </c>
      <c r="BG55" s="62">
        <v>0</v>
      </c>
      <c r="BH55" s="62">
        <v>2</v>
      </c>
      <c r="BI55" s="62">
        <v>310</v>
      </c>
      <c r="BJ55" s="62">
        <v>30</v>
      </c>
      <c r="BK55" s="62">
        <v>227</v>
      </c>
      <c r="BL55" s="62">
        <v>205</v>
      </c>
      <c r="BM55" s="62">
        <v>5</v>
      </c>
      <c r="BN55" s="62">
        <v>0</v>
      </c>
      <c r="BO55" s="62">
        <v>0</v>
      </c>
      <c r="BP55" s="62">
        <v>1</v>
      </c>
      <c r="BQ55" s="62">
        <v>177</v>
      </c>
      <c r="BR55" s="62">
        <v>32</v>
      </c>
      <c r="BS55" s="62">
        <v>18</v>
      </c>
      <c r="BT55" s="62">
        <v>12</v>
      </c>
      <c r="BU55" s="62">
        <v>0</v>
      </c>
      <c r="BV55" s="62">
        <v>0</v>
      </c>
      <c r="BW55" s="62">
        <v>30</v>
      </c>
      <c r="BX55" s="62">
        <v>0</v>
      </c>
      <c r="BY55" s="62">
        <v>15</v>
      </c>
      <c r="BZ55" s="62">
        <v>1</v>
      </c>
      <c r="CA55" s="62">
        <v>1</v>
      </c>
      <c r="CB55" s="62">
        <v>1</v>
      </c>
      <c r="CC55" s="62">
        <v>2</v>
      </c>
      <c r="CD55" s="62">
        <v>0</v>
      </c>
      <c r="CE55" s="62">
        <v>1</v>
      </c>
      <c r="CF55" s="62">
        <v>4</v>
      </c>
      <c r="CG55" s="62">
        <v>16</v>
      </c>
      <c r="CH55" s="62">
        <v>0</v>
      </c>
      <c r="CI55" s="62">
        <v>7</v>
      </c>
      <c r="CJ55" s="62">
        <v>614</v>
      </c>
      <c r="CK55" s="62">
        <v>6</v>
      </c>
      <c r="CL55" s="62">
        <v>7</v>
      </c>
      <c r="CM55" s="62">
        <v>13</v>
      </c>
      <c r="CN55" s="62">
        <v>0</v>
      </c>
      <c r="CO55" s="62">
        <v>9</v>
      </c>
      <c r="CP55" s="62">
        <v>0</v>
      </c>
      <c r="CQ55" s="62">
        <v>4</v>
      </c>
      <c r="CR55" s="62">
        <v>7</v>
      </c>
      <c r="CS55" s="62">
        <v>5</v>
      </c>
      <c r="CT55" s="62">
        <v>66</v>
      </c>
      <c r="CU55" s="62">
        <v>95</v>
      </c>
      <c r="CV55" s="62">
        <v>1</v>
      </c>
      <c r="CW55" s="62">
        <v>26</v>
      </c>
      <c r="CX55" s="62">
        <v>0</v>
      </c>
      <c r="CY55" s="62">
        <v>25</v>
      </c>
      <c r="CZ55" s="62">
        <v>1</v>
      </c>
      <c r="DA55" s="62">
        <v>0</v>
      </c>
      <c r="DB55" s="24">
        <v>0</v>
      </c>
      <c r="DC55" s="24">
        <v>13490</v>
      </c>
      <c r="DD55" s="43">
        <v>343</v>
      </c>
      <c r="DE55" s="62">
        <v>19522</v>
      </c>
      <c r="DF55" s="62">
        <v>0</v>
      </c>
      <c r="DG55" s="62">
        <v>0</v>
      </c>
      <c r="DH55" s="62">
        <v>4671</v>
      </c>
      <c r="DI55" s="62">
        <v>6501</v>
      </c>
      <c r="DJ55" s="62">
        <v>-174</v>
      </c>
      <c r="DK55" s="62">
        <v>30863</v>
      </c>
      <c r="DL55" s="39">
        <v>44353</v>
      </c>
      <c r="DM55" s="39">
        <v>187659</v>
      </c>
      <c r="DN55" s="39">
        <v>218522</v>
      </c>
      <c r="DO55" s="39">
        <v>232012</v>
      </c>
      <c r="DP55" s="39">
        <v>-42915</v>
      </c>
      <c r="DQ55" s="39">
        <v>175607</v>
      </c>
      <c r="DR55" s="39">
        <v>189097</v>
      </c>
      <c r="DT55" s="395">
        <v>19522</v>
      </c>
    </row>
    <row r="56" spans="1:124" ht="12.75" customHeight="1">
      <c r="A56" s="253">
        <v>342</v>
      </c>
      <c r="B56" s="82" t="s">
        <v>269</v>
      </c>
      <c r="C56" s="62">
        <v>0</v>
      </c>
      <c r="D56" s="62">
        <v>0</v>
      </c>
      <c r="E56" s="62">
        <v>0</v>
      </c>
      <c r="F56" s="62">
        <v>0</v>
      </c>
      <c r="G56" s="62">
        <v>0</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0</v>
      </c>
      <c r="AG56" s="62">
        <v>0</v>
      </c>
      <c r="AH56" s="62">
        <v>0</v>
      </c>
      <c r="AI56" s="62">
        <v>0</v>
      </c>
      <c r="AJ56" s="62">
        <v>0</v>
      </c>
      <c r="AK56" s="62">
        <v>0</v>
      </c>
      <c r="AL56" s="62">
        <v>0</v>
      </c>
      <c r="AM56" s="62">
        <v>0</v>
      </c>
      <c r="AN56" s="62">
        <v>0</v>
      </c>
      <c r="AO56" s="62">
        <v>0</v>
      </c>
      <c r="AP56" s="62">
        <v>0</v>
      </c>
      <c r="AQ56" s="62">
        <v>0</v>
      </c>
      <c r="AR56" s="62">
        <v>0</v>
      </c>
      <c r="AS56" s="62">
        <v>0</v>
      </c>
      <c r="AT56" s="62">
        <v>2</v>
      </c>
      <c r="AU56" s="62">
        <v>0</v>
      </c>
      <c r="AV56" s="62">
        <v>0</v>
      </c>
      <c r="AW56" s="62">
        <v>0</v>
      </c>
      <c r="AX56" s="62">
        <v>0</v>
      </c>
      <c r="AY56" s="62">
        <v>0</v>
      </c>
      <c r="AZ56" s="62">
        <v>0</v>
      </c>
      <c r="BA56" s="62">
        <v>0</v>
      </c>
      <c r="BB56" s="62">
        <v>0</v>
      </c>
      <c r="BC56" s="62">
        <v>1038</v>
      </c>
      <c r="BD56" s="62">
        <v>0</v>
      </c>
      <c r="BE56" s="62">
        <v>0</v>
      </c>
      <c r="BF56" s="62">
        <v>0</v>
      </c>
      <c r="BG56" s="62">
        <v>0</v>
      </c>
      <c r="BH56" s="62">
        <v>0</v>
      </c>
      <c r="BI56" s="62">
        <v>0</v>
      </c>
      <c r="BJ56" s="62">
        <v>0</v>
      </c>
      <c r="BK56" s="62">
        <v>0</v>
      </c>
      <c r="BL56" s="62">
        <v>0</v>
      </c>
      <c r="BM56" s="62">
        <v>0</v>
      </c>
      <c r="BN56" s="62">
        <v>0</v>
      </c>
      <c r="BO56" s="62">
        <v>0</v>
      </c>
      <c r="BP56" s="62">
        <v>0</v>
      </c>
      <c r="BQ56" s="62">
        <v>0</v>
      </c>
      <c r="BR56" s="62">
        <v>0</v>
      </c>
      <c r="BS56" s="62">
        <v>0</v>
      </c>
      <c r="BT56" s="62">
        <v>0</v>
      </c>
      <c r="BU56" s="62">
        <v>0</v>
      </c>
      <c r="BV56" s="62">
        <v>0</v>
      </c>
      <c r="BW56" s="62">
        <v>0</v>
      </c>
      <c r="BX56" s="62">
        <v>0</v>
      </c>
      <c r="BY56" s="62">
        <v>0</v>
      </c>
      <c r="BZ56" s="62">
        <v>0</v>
      </c>
      <c r="CA56" s="62">
        <v>0</v>
      </c>
      <c r="CB56" s="62">
        <v>0</v>
      </c>
      <c r="CC56" s="62">
        <v>0</v>
      </c>
      <c r="CD56" s="62">
        <v>0</v>
      </c>
      <c r="CE56" s="62">
        <v>8</v>
      </c>
      <c r="CF56" s="62">
        <v>3</v>
      </c>
      <c r="CG56" s="62">
        <v>0</v>
      </c>
      <c r="CH56" s="62">
        <v>0</v>
      </c>
      <c r="CI56" s="62">
        <v>0</v>
      </c>
      <c r="CJ56" s="62">
        <v>0</v>
      </c>
      <c r="CK56" s="62">
        <v>0</v>
      </c>
      <c r="CL56" s="62">
        <v>0</v>
      </c>
      <c r="CM56" s="62">
        <v>0</v>
      </c>
      <c r="CN56" s="62">
        <v>0</v>
      </c>
      <c r="CO56" s="62">
        <v>0</v>
      </c>
      <c r="CP56" s="62">
        <v>0</v>
      </c>
      <c r="CQ56" s="62">
        <v>0</v>
      </c>
      <c r="CR56" s="62">
        <v>166</v>
      </c>
      <c r="CS56" s="62">
        <v>0</v>
      </c>
      <c r="CT56" s="62">
        <v>92</v>
      </c>
      <c r="CU56" s="62">
        <v>0</v>
      </c>
      <c r="CV56" s="62">
        <v>0</v>
      </c>
      <c r="CW56" s="62">
        <v>0</v>
      </c>
      <c r="CX56" s="62">
        <v>0</v>
      </c>
      <c r="CY56" s="62">
        <v>0</v>
      </c>
      <c r="CZ56" s="62">
        <v>0</v>
      </c>
      <c r="DA56" s="62">
        <v>0</v>
      </c>
      <c r="DB56" s="24">
        <v>0</v>
      </c>
      <c r="DC56" s="24">
        <v>1309</v>
      </c>
      <c r="DD56" s="43">
        <v>0</v>
      </c>
      <c r="DE56" s="62">
        <v>1146</v>
      </c>
      <c r="DF56" s="62">
        <v>0</v>
      </c>
      <c r="DG56" s="62">
        <v>0</v>
      </c>
      <c r="DH56" s="62">
        <v>3670</v>
      </c>
      <c r="DI56" s="62">
        <v>14437</v>
      </c>
      <c r="DJ56" s="62">
        <v>-115</v>
      </c>
      <c r="DK56" s="62">
        <v>19138</v>
      </c>
      <c r="DL56" s="39">
        <v>20447</v>
      </c>
      <c r="DM56" s="39">
        <v>15932</v>
      </c>
      <c r="DN56" s="39">
        <v>35070</v>
      </c>
      <c r="DO56" s="39">
        <v>36379</v>
      </c>
      <c r="DP56" s="39">
        <v>-17905</v>
      </c>
      <c r="DQ56" s="39">
        <v>17165</v>
      </c>
      <c r="DR56" s="39">
        <v>18474</v>
      </c>
      <c r="DT56" s="395">
        <v>1146</v>
      </c>
    </row>
    <row r="57" spans="1:124" ht="12.75" customHeight="1">
      <c r="A57" s="253">
        <v>351</v>
      </c>
      <c r="B57" s="82" t="s">
        <v>333</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62">
        <v>0</v>
      </c>
      <c r="X57" s="62">
        <v>0</v>
      </c>
      <c r="Y57" s="62">
        <v>0</v>
      </c>
      <c r="Z57" s="62">
        <v>0</v>
      </c>
      <c r="AA57" s="62">
        <v>0</v>
      </c>
      <c r="AB57" s="62">
        <v>0</v>
      </c>
      <c r="AC57" s="62">
        <v>0</v>
      </c>
      <c r="AD57" s="62">
        <v>0</v>
      </c>
      <c r="AE57" s="62">
        <v>0</v>
      </c>
      <c r="AF57" s="62">
        <v>0</v>
      </c>
      <c r="AG57" s="62">
        <v>0</v>
      </c>
      <c r="AH57" s="62">
        <v>0</v>
      </c>
      <c r="AI57" s="62">
        <v>0</v>
      </c>
      <c r="AJ57" s="62">
        <v>0</v>
      </c>
      <c r="AK57" s="62">
        <v>0</v>
      </c>
      <c r="AL57" s="62">
        <v>0</v>
      </c>
      <c r="AM57" s="62">
        <v>0</v>
      </c>
      <c r="AN57" s="62">
        <v>0</v>
      </c>
      <c r="AO57" s="62">
        <v>0</v>
      </c>
      <c r="AP57" s="62">
        <v>0</v>
      </c>
      <c r="AQ57" s="62">
        <v>0</v>
      </c>
      <c r="AR57" s="62">
        <v>0</v>
      </c>
      <c r="AS57" s="62">
        <v>0</v>
      </c>
      <c r="AT57" s="62">
        <v>2</v>
      </c>
      <c r="AU57" s="62">
        <v>0</v>
      </c>
      <c r="AV57" s="62">
        <v>0</v>
      </c>
      <c r="AW57" s="62">
        <v>0</v>
      </c>
      <c r="AX57" s="62">
        <v>0</v>
      </c>
      <c r="AY57" s="62">
        <v>0</v>
      </c>
      <c r="AZ57" s="62">
        <v>0</v>
      </c>
      <c r="BA57" s="62">
        <v>0</v>
      </c>
      <c r="BB57" s="62">
        <v>0</v>
      </c>
      <c r="BC57" s="62">
        <v>0</v>
      </c>
      <c r="BD57" s="62">
        <v>242624</v>
      </c>
      <c r="BE57" s="62">
        <v>0</v>
      </c>
      <c r="BF57" s="62">
        <v>22</v>
      </c>
      <c r="BG57" s="62">
        <v>0</v>
      </c>
      <c r="BH57" s="62">
        <v>0</v>
      </c>
      <c r="BI57" s="62">
        <v>0</v>
      </c>
      <c r="BJ57" s="62">
        <v>0</v>
      </c>
      <c r="BK57" s="62">
        <v>0</v>
      </c>
      <c r="BL57" s="62">
        <v>0</v>
      </c>
      <c r="BM57" s="62">
        <v>0</v>
      </c>
      <c r="BN57" s="62">
        <v>0</v>
      </c>
      <c r="BO57" s="62">
        <v>0</v>
      </c>
      <c r="BP57" s="62">
        <v>0</v>
      </c>
      <c r="BQ57" s="62">
        <v>0</v>
      </c>
      <c r="BR57" s="62">
        <v>0</v>
      </c>
      <c r="BS57" s="62">
        <v>0</v>
      </c>
      <c r="BT57" s="62">
        <v>0</v>
      </c>
      <c r="BU57" s="62">
        <v>0</v>
      </c>
      <c r="BV57" s="62">
        <v>0</v>
      </c>
      <c r="BW57" s="62">
        <v>0</v>
      </c>
      <c r="BX57" s="62">
        <v>11</v>
      </c>
      <c r="BY57" s="62">
        <v>0</v>
      </c>
      <c r="BZ57" s="62">
        <v>0</v>
      </c>
      <c r="CA57" s="62">
        <v>0</v>
      </c>
      <c r="CB57" s="62">
        <v>0</v>
      </c>
      <c r="CC57" s="62">
        <v>0</v>
      </c>
      <c r="CD57" s="62">
        <v>0</v>
      </c>
      <c r="CE57" s="62">
        <v>0</v>
      </c>
      <c r="CF57" s="62">
        <v>0</v>
      </c>
      <c r="CG57" s="62">
        <v>0</v>
      </c>
      <c r="CH57" s="62">
        <v>0</v>
      </c>
      <c r="CI57" s="62">
        <v>0</v>
      </c>
      <c r="CJ57" s="62">
        <v>128</v>
      </c>
      <c r="CK57" s="62">
        <v>0</v>
      </c>
      <c r="CL57" s="62">
        <v>0</v>
      </c>
      <c r="CM57" s="62">
        <v>0</v>
      </c>
      <c r="CN57" s="62">
        <v>0</v>
      </c>
      <c r="CO57" s="62">
        <v>0</v>
      </c>
      <c r="CP57" s="62">
        <v>0</v>
      </c>
      <c r="CQ57" s="62">
        <v>0</v>
      </c>
      <c r="CR57" s="62">
        <v>0</v>
      </c>
      <c r="CS57" s="62">
        <v>0</v>
      </c>
      <c r="CT57" s="62">
        <v>7140</v>
      </c>
      <c r="CU57" s="62">
        <v>0</v>
      </c>
      <c r="CV57" s="62">
        <v>0</v>
      </c>
      <c r="CW57" s="62">
        <v>0</v>
      </c>
      <c r="CX57" s="62">
        <v>0</v>
      </c>
      <c r="CY57" s="62">
        <v>0</v>
      </c>
      <c r="CZ57" s="62">
        <v>0</v>
      </c>
      <c r="DA57" s="62">
        <v>0</v>
      </c>
      <c r="DB57" s="24">
        <v>0</v>
      </c>
      <c r="DC57" s="24">
        <v>249927</v>
      </c>
      <c r="DD57" s="43">
        <v>0</v>
      </c>
      <c r="DE57" s="62">
        <v>46815</v>
      </c>
      <c r="DF57" s="62">
        <v>0</v>
      </c>
      <c r="DG57" s="62">
        <v>0</v>
      </c>
      <c r="DH57" s="62">
        <v>1392</v>
      </c>
      <c r="DI57" s="62">
        <v>34484</v>
      </c>
      <c r="DJ57" s="62">
        <v>7298</v>
      </c>
      <c r="DK57" s="62">
        <v>89989</v>
      </c>
      <c r="DL57" s="39">
        <v>339916</v>
      </c>
      <c r="DM57" s="39">
        <v>370838</v>
      </c>
      <c r="DN57" s="39">
        <v>460827</v>
      </c>
      <c r="DO57" s="39">
        <v>710754</v>
      </c>
      <c r="DP57" s="39">
        <v>-241092</v>
      </c>
      <c r="DQ57" s="39">
        <v>219735</v>
      </c>
      <c r="DR57" s="39">
        <v>469662</v>
      </c>
      <c r="DT57" s="395">
        <v>46815</v>
      </c>
    </row>
    <row r="58" spans="1:124" ht="12.75" customHeight="1">
      <c r="A58" s="254">
        <v>354</v>
      </c>
      <c r="B58" s="255" t="s">
        <v>271</v>
      </c>
      <c r="C58" s="63">
        <v>0</v>
      </c>
      <c r="D58" s="63">
        <v>0</v>
      </c>
      <c r="E58" s="63">
        <v>0</v>
      </c>
      <c r="F58" s="63">
        <v>0</v>
      </c>
      <c r="G58" s="63">
        <v>1478</v>
      </c>
      <c r="H58" s="63">
        <v>0</v>
      </c>
      <c r="I58" s="63">
        <v>0</v>
      </c>
      <c r="J58" s="63">
        <v>0</v>
      </c>
      <c r="K58" s="63">
        <v>0</v>
      </c>
      <c r="L58" s="63">
        <v>0</v>
      </c>
      <c r="M58" s="63">
        <v>0</v>
      </c>
      <c r="N58" s="63">
        <v>0</v>
      </c>
      <c r="O58" s="63">
        <v>0</v>
      </c>
      <c r="P58" s="63">
        <v>0</v>
      </c>
      <c r="Q58" s="63">
        <v>0</v>
      </c>
      <c r="R58" s="63">
        <v>0</v>
      </c>
      <c r="S58" s="63">
        <v>0</v>
      </c>
      <c r="T58" s="63">
        <v>0</v>
      </c>
      <c r="U58" s="63">
        <v>0</v>
      </c>
      <c r="V58" s="63">
        <v>0</v>
      </c>
      <c r="W58" s="63">
        <v>0</v>
      </c>
      <c r="X58" s="63">
        <v>0</v>
      </c>
      <c r="Y58" s="63">
        <v>0</v>
      </c>
      <c r="Z58" s="63">
        <v>0</v>
      </c>
      <c r="AA58" s="63">
        <v>0</v>
      </c>
      <c r="AB58" s="63">
        <v>0</v>
      </c>
      <c r="AC58" s="63">
        <v>0</v>
      </c>
      <c r="AD58" s="63">
        <v>0</v>
      </c>
      <c r="AE58" s="63">
        <v>0</v>
      </c>
      <c r="AF58" s="63">
        <v>0</v>
      </c>
      <c r="AG58" s="63">
        <v>0</v>
      </c>
      <c r="AH58" s="63">
        <v>0</v>
      </c>
      <c r="AI58" s="63">
        <v>0</v>
      </c>
      <c r="AJ58" s="63">
        <v>0</v>
      </c>
      <c r="AK58" s="63">
        <v>0</v>
      </c>
      <c r="AL58" s="63">
        <v>0</v>
      </c>
      <c r="AM58" s="63">
        <v>0</v>
      </c>
      <c r="AN58" s="63">
        <v>0</v>
      </c>
      <c r="AO58" s="63">
        <v>0</v>
      </c>
      <c r="AP58" s="63">
        <v>0</v>
      </c>
      <c r="AQ58" s="63">
        <v>0</v>
      </c>
      <c r="AR58" s="63">
        <v>0</v>
      </c>
      <c r="AS58" s="63">
        <v>0</v>
      </c>
      <c r="AT58" s="63">
        <v>0</v>
      </c>
      <c r="AU58" s="63">
        <v>0</v>
      </c>
      <c r="AV58" s="63">
        <v>0</v>
      </c>
      <c r="AW58" s="63">
        <v>0</v>
      </c>
      <c r="AX58" s="63">
        <v>0</v>
      </c>
      <c r="AY58" s="63">
        <v>0</v>
      </c>
      <c r="AZ58" s="63">
        <v>0</v>
      </c>
      <c r="BA58" s="63">
        <v>0</v>
      </c>
      <c r="BB58" s="63">
        <v>0</v>
      </c>
      <c r="BC58" s="63">
        <v>0</v>
      </c>
      <c r="BD58" s="63">
        <v>0</v>
      </c>
      <c r="BE58" s="63">
        <v>13573</v>
      </c>
      <c r="BF58" s="63">
        <v>0</v>
      </c>
      <c r="BG58" s="63">
        <v>0</v>
      </c>
      <c r="BH58" s="63">
        <v>0</v>
      </c>
      <c r="BI58" s="63">
        <v>0</v>
      </c>
      <c r="BJ58" s="63">
        <v>0</v>
      </c>
      <c r="BK58" s="63">
        <v>0</v>
      </c>
      <c r="BL58" s="63">
        <v>0</v>
      </c>
      <c r="BM58" s="63">
        <v>0</v>
      </c>
      <c r="BN58" s="63">
        <v>0</v>
      </c>
      <c r="BO58" s="63">
        <v>0</v>
      </c>
      <c r="BP58" s="63">
        <v>0</v>
      </c>
      <c r="BQ58" s="63">
        <v>0</v>
      </c>
      <c r="BR58" s="63">
        <v>0</v>
      </c>
      <c r="BS58" s="63">
        <v>0</v>
      </c>
      <c r="BT58" s="63">
        <v>0</v>
      </c>
      <c r="BU58" s="63">
        <v>0</v>
      </c>
      <c r="BV58" s="63">
        <v>0</v>
      </c>
      <c r="BW58" s="63">
        <v>0</v>
      </c>
      <c r="BX58" s="63">
        <v>0</v>
      </c>
      <c r="BY58" s="63">
        <v>3973</v>
      </c>
      <c r="BZ58" s="63">
        <v>0</v>
      </c>
      <c r="CA58" s="63">
        <v>0</v>
      </c>
      <c r="CB58" s="63">
        <v>0</v>
      </c>
      <c r="CC58" s="63">
        <v>68</v>
      </c>
      <c r="CD58" s="63">
        <v>0</v>
      </c>
      <c r="CE58" s="63">
        <v>0</v>
      </c>
      <c r="CF58" s="63">
        <v>0</v>
      </c>
      <c r="CG58" s="63">
        <v>0</v>
      </c>
      <c r="CH58" s="63">
        <v>0</v>
      </c>
      <c r="CI58" s="63">
        <v>0</v>
      </c>
      <c r="CJ58" s="63">
        <v>441</v>
      </c>
      <c r="CK58" s="63">
        <v>16</v>
      </c>
      <c r="CL58" s="63">
        <v>6</v>
      </c>
      <c r="CM58" s="63">
        <v>0</v>
      </c>
      <c r="CN58" s="63">
        <v>0</v>
      </c>
      <c r="CO58" s="63">
        <v>0</v>
      </c>
      <c r="CP58" s="63">
        <v>0</v>
      </c>
      <c r="CQ58" s="63">
        <v>0</v>
      </c>
      <c r="CR58" s="63">
        <v>0</v>
      </c>
      <c r="CS58" s="63">
        <v>0</v>
      </c>
      <c r="CT58" s="63">
        <v>0</v>
      </c>
      <c r="CU58" s="63">
        <v>0</v>
      </c>
      <c r="CV58" s="63">
        <v>0</v>
      </c>
      <c r="CW58" s="63">
        <v>0</v>
      </c>
      <c r="CX58" s="63">
        <v>0</v>
      </c>
      <c r="CY58" s="63">
        <v>1</v>
      </c>
      <c r="CZ58" s="63">
        <v>0</v>
      </c>
      <c r="DA58" s="63">
        <v>0</v>
      </c>
      <c r="DB58" s="25">
        <v>0</v>
      </c>
      <c r="DC58" s="25">
        <v>19556</v>
      </c>
      <c r="DD58" s="50">
        <v>0</v>
      </c>
      <c r="DE58" s="63">
        <v>756</v>
      </c>
      <c r="DF58" s="63">
        <v>0</v>
      </c>
      <c r="DG58" s="63">
        <v>0</v>
      </c>
      <c r="DH58" s="63">
        <v>2617</v>
      </c>
      <c r="DI58" s="63">
        <v>3836</v>
      </c>
      <c r="DJ58" s="63">
        <v>9136</v>
      </c>
      <c r="DK58" s="63">
        <v>16345</v>
      </c>
      <c r="DL58" s="47">
        <v>35901</v>
      </c>
      <c r="DM58" s="47">
        <v>132790</v>
      </c>
      <c r="DN58" s="47">
        <v>149135</v>
      </c>
      <c r="DO58" s="47">
        <v>168691</v>
      </c>
      <c r="DP58" s="47">
        <v>-22917</v>
      </c>
      <c r="DQ58" s="47">
        <v>126218</v>
      </c>
      <c r="DR58" s="47">
        <v>145774</v>
      </c>
      <c r="DT58" s="395">
        <v>756</v>
      </c>
    </row>
    <row r="59" spans="1:124" ht="12.75" customHeight="1">
      <c r="A59" s="253">
        <v>359</v>
      </c>
      <c r="B59" s="82" t="s">
        <v>272</v>
      </c>
      <c r="C59" s="62">
        <v>0</v>
      </c>
      <c r="D59" s="62">
        <v>0</v>
      </c>
      <c r="E59" s="62">
        <v>0</v>
      </c>
      <c r="F59" s="62">
        <v>0</v>
      </c>
      <c r="G59" s="62">
        <v>0</v>
      </c>
      <c r="H59" s="62">
        <v>0</v>
      </c>
      <c r="I59" s="62">
        <v>0</v>
      </c>
      <c r="J59" s="62">
        <v>0</v>
      </c>
      <c r="K59" s="62">
        <v>0</v>
      </c>
      <c r="L59" s="62">
        <v>0</v>
      </c>
      <c r="M59" s="62">
        <v>0</v>
      </c>
      <c r="N59" s="62">
        <v>0</v>
      </c>
      <c r="O59" s="62">
        <v>0</v>
      </c>
      <c r="P59" s="62">
        <v>0</v>
      </c>
      <c r="Q59" s="62">
        <v>0</v>
      </c>
      <c r="R59" s="62">
        <v>0</v>
      </c>
      <c r="S59" s="62">
        <v>0</v>
      </c>
      <c r="T59" s="62">
        <v>0</v>
      </c>
      <c r="U59" s="62">
        <v>0</v>
      </c>
      <c r="V59" s="62">
        <v>0</v>
      </c>
      <c r="W59" s="62">
        <v>0</v>
      </c>
      <c r="X59" s="62">
        <v>0</v>
      </c>
      <c r="Y59" s="62">
        <v>0</v>
      </c>
      <c r="Z59" s="62">
        <v>0</v>
      </c>
      <c r="AA59" s="62">
        <v>0</v>
      </c>
      <c r="AB59" s="62">
        <v>0</v>
      </c>
      <c r="AC59" s="62">
        <v>0</v>
      </c>
      <c r="AD59" s="62">
        <v>0</v>
      </c>
      <c r="AE59" s="62">
        <v>0</v>
      </c>
      <c r="AF59" s="62">
        <v>0</v>
      </c>
      <c r="AG59" s="62">
        <v>0</v>
      </c>
      <c r="AH59" s="62">
        <v>0</v>
      </c>
      <c r="AI59" s="62">
        <v>0</v>
      </c>
      <c r="AJ59" s="62">
        <v>0</v>
      </c>
      <c r="AK59" s="62">
        <v>0</v>
      </c>
      <c r="AL59" s="62">
        <v>0</v>
      </c>
      <c r="AM59" s="62">
        <v>0</v>
      </c>
      <c r="AN59" s="62">
        <v>0</v>
      </c>
      <c r="AO59" s="62">
        <v>0</v>
      </c>
      <c r="AP59" s="62">
        <v>0</v>
      </c>
      <c r="AQ59" s="62">
        <v>0</v>
      </c>
      <c r="AR59" s="62">
        <v>0</v>
      </c>
      <c r="AS59" s="62">
        <v>0</v>
      </c>
      <c r="AT59" s="62">
        <v>0</v>
      </c>
      <c r="AU59" s="62">
        <v>0</v>
      </c>
      <c r="AV59" s="62">
        <v>0</v>
      </c>
      <c r="AW59" s="62">
        <v>0</v>
      </c>
      <c r="AX59" s="62">
        <v>0</v>
      </c>
      <c r="AY59" s="62">
        <v>0</v>
      </c>
      <c r="AZ59" s="62">
        <v>0</v>
      </c>
      <c r="BA59" s="62">
        <v>0</v>
      </c>
      <c r="BB59" s="62">
        <v>0</v>
      </c>
      <c r="BC59" s="62">
        <v>0</v>
      </c>
      <c r="BD59" s="62">
        <v>0</v>
      </c>
      <c r="BE59" s="62">
        <v>0</v>
      </c>
      <c r="BF59" s="62">
        <v>31</v>
      </c>
      <c r="BG59" s="62">
        <v>0</v>
      </c>
      <c r="BH59" s="62">
        <v>0</v>
      </c>
      <c r="BI59" s="62">
        <v>0</v>
      </c>
      <c r="BJ59" s="62">
        <v>0</v>
      </c>
      <c r="BK59" s="62">
        <v>0</v>
      </c>
      <c r="BL59" s="62">
        <v>0</v>
      </c>
      <c r="BM59" s="62">
        <v>0</v>
      </c>
      <c r="BN59" s="62">
        <v>0</v>
      </c>
      <c r="BO59" s="62">
        <v>0</v>
      </c>
      <c r="BP59" s="62">
        <v>0</v>
      </c>
      <c r="BQ59" s="62">
        <v>0</v>
      </c>
      <c r="BR59" s="62">
        <v>0</v>
      </c>
      <c r="BS59" s="62">
        <v>0</v>
      </c>
      <c r="BT59" s="62">
        <v>0</v>
      </c>
      <c r="BU59" s="62">
        <v>0</v>
      </c>
      <c r="BV59" s="62">
        <v>579</v>
      </c>
      <c r="BW59" s="62">
        <v>0</v>
      </c>
      <c r="BX59" s="62">
        <v>0</v>
      </c>
      <c r="BY59" s="62">
        <v>0</v>
      </c>
      <c r="BZ59" s="62">
        <v>1774</v>
      </c>
      <c r="CA59" s="62">
        <v>0</v>
      </c>
      <c r="CB59" s="62">
        <v>0</v>
      </c>
      <c r="CC59" s="62">
        <v>79</v>
      </c>
      <c r="CD59" s="62">
        <v>0</v>
      </c>
      <c r="CE59" s="62">
        <v>0</v>
      </c>
      <c r="CF59" s="62">
        <v>0</v>
      </c>
      <c r="CG59" s="62">
        <v>0</v>
      </c>
      <c r="CH59" s="62">
        <v>0</v>
      </c>
      <c r="CI59" s="62">
        <v>0</v>
      </c>
      <c r="CJ59" s="62">
        <v>1416</v>
      </c>
      <c r="CK59" s="62">
        <v>0</v>
      </c>
      <c r="CL59" s="62">
        <v>0</v>
      </c>
      <c r="CM59" s="62">
        <v>0</v>
      </c>
      <c r="CN59" s="62">
        <v>0</v>
      </c>
      <c r="CO59" s="62">
        <v>0</v>
      </c>
      <c r="CP59" s="62">
        <v>0</v>
      </c>
      <c r="CQ59" s="62">
        <v>0</v>
      </c>
      <c r="CR59" s="62">
        <v>0</v>
      </c>
      <c r="CS59" s="62">
        <v>0</v>
      </c>
      <c r="CT59" s="62">
        <v>421</v>
      </c>
      <c r="CU59" s="62">
        <v>1</v>
      </c>
      <c r="CV59" s="62">
        <v>0</v>
      </c>
      <c r="CW59" s="62">
        <v>0</v>
      </c>
      <c r="CX59" s="62">
        <v>0</v>
      </c>
      <c r="CY59" s="62">
        <v>0</v>
      </c>
      <c r="CZ59" s="62">
        <v>4</v>
      </c>
      <c r="DA59" s="62">
        <v>0</v>
      </c>
      <c r="DB59" s="24">
        <v>0</v>
      </c>
      <c r="DC59" s="24">
        <v>4305</v>
      </c>
      <c r="DD59" s="43">
        <v>0</v>
      </c>
      <c r="DE59" s="62">
        <v>1391</v>
      </c>
      <c r="DF59" s="62">
        <v>0</v>
      </c>
      <c r="DG59" s="62">
        <v>0</v>
      </c>
      <c r="DH59" s="62">
        <v>3932</v>
      </c>
      <c r="DI59" s="62">
        <v>7296</v>
      </c>
      <c r="DJ59" s="62">
        <v>-38</v>
      </c>
      <c r="DK59" s="62">
        <v>12581</v>
      </c>
      <c r="DL59" s="39">
        <v>16886</v>
      </c>
      <c r="DM59" s="39">
        <v>141</v>
      </c>
      <c r="DN59" s="39">
        <v>12722</v>
      </c>
      <c r="DO59" s="39">
        <v>17027</v>
      </c>
      <c r="DP59" s="39">
        <v>-16865</v>
      </c>
      <c r="DQ59" s="39">
        <v>-4143</v>
      </c>
      <c r="DR59" s="39">
        <v>162</v>
      </c>
      <c r="DT59" s="395">
        <v>1391</v>
      </c>
    </row>
    <row r="60" spans="1:124" ht="12.75" customHeight="1">
      <c r="A60" s="253">
        <v>391</v>
      </c>
      <c r="B60" s="82" t="s">
        <v>2</v>
      </c>
      <c r="C60" s="62">
        <v>5</v>
      </c>
      <c r="D60" s="62">
        <v>2</v>
      </c>
      <c r="E60" s="62">
        <v>1</v>
      </c>
      <c r="F60" s="62">
        <v>6</v>
      </c>
      <c r="G60" s="62">
        <v>151</v>
      </c>
      <c r="H60" s="62">
        <v>0</v>
      </c>
      <c r="I60" s="62">
        <v>70</v>
      </c>
      <c r="J60" s="62">
        <v>56</v>
      </c>
      <c r="K60" s="62">
        <v>109</v>
      </c>
      <c r="L60" s="62">
        <v>0</v>
      </c>
      <c r="M60" s="62">
        <v>0</v>
      </c>
      <c r="N60" s="62">
        <v>3</v>
      </c>
      <c r="O60" s="62">
        <v>197</v>
      </c>
      <c r="P60" s="62">
        <v>18</v>
      </c>
      <c r="Q60" s="62">
        <v>105</v>
      </c>
      <c r="R60" s="62">
        <v>40</v>
      </c>
      <c r="S60" s="62">
        <v>1</v>
      </c>
      <c r="T60" s="62">
        <v>1</v>
      </c>
      <c r="U60" s="62">
        <v>0</v>
      </c>
      <c r="V60" s="62">
        <v>1</v>
      </c>
      <c r="W60" s="62">
        <v>5</v>
      </c>
      <c r="X60" s="62">
        <v>44</v>
      </c>
      <c r="Y60" s="62">
        <v>0</v>
      </c>
      <c r="Z60" s="62">
        <v>0</v>
      </c>
      <c r="AA60" s="62">
        <v>3</v>
      </c>
      <c r="AB60" s="62">
        <v>7</v>
      </c>
      <c r="AC60" s="62">
        <v>0</v>
      </c>
      <c r="AD60" s="62">
        <v>2</v>
      </c>
      <c r="AE60" s="62">
        <v>15</v>
      </c>
      <c r="AF60" s="62">
        <v>4</v>
      </c>
      <c r="AG60" s="62">
        <v>2</v>
      </c>
      <c r="AH60" s="62">
        <v>0</v>
      </c>
      <c r="AI60" s="62">
        <v>12</v>
      </c>
      <c r="AJ60" s="62">
        <v>66</v>
      </c>
      <c r="AK60" s="62">
        <v>26</v>
      </c>
      <c r="AL60" s="62">
        <v>1044</v>
      </c>
      <c r="AM60" s="62">
        <v>17</v>
      </c>
      <c r="AN60" s="62">
        <v>0</v>
      </c>
      <c r="AO60" s="62">
        <v>1</v>
      </c>
      <c r="AP60" s="62">
        <v>34</v>
      </c>
      <c r="AQ60" s="62">
        <v>1</v>
      </c>
      <c r="AR60" s="62">
        <v>3</v>
      </c>
      <c r="AS60" s="62">
        <v>3</v>
      </c>
      <c r="AT60" s="62">
        <v>29</v>
      </c>
      <c r="AU60" s="62">
        <v>255</v>
      </c>
      <c r="AV60" s="62">
        <v>47</v>
      </c>
      <c r="AW60" s="62">
        <v>20</v>
      </c>
      <c r="AX60" s="62">
        <v>14</v>
      </c>
      <c r="AY60" s="62">
        <v>0</v>
      </c>
      <c r="AZ60" s="62">
        <v>33</v>
      </c>
      <c r="BA60" s="62">
        <v>6</v>
      </c>
      <c r="BB60" s="62">
        <v>400</v>
      </c>
      <c r="BC60" s="62">
        <v>16</v>
      </c>
      <c r="BD60" s="62">
        <v>275</v>
      </c>
      <c r="BE60" s="62">
        <v>106</v>
      </c>
      <c r="BF60" s="62">
        <v>0</v>
      </c>
      <c r="BG60" s="62">
        <v>334</v>
      </c>
      <c r="BH60" s="62">
        <v>1</v>
      </c>
      <c r="BI60" s="62">
        <v>302</v>
      </c>
      <c r="BJ60" s="62">
        <v>311</v>
      </c>
      <c r="BK60" s="62">
        <v>408</v>
      </c>
      <c r="BL60" s="62">
        <v>268</v>
      </c>
      <c r="BM60" s="62">
        <v>3</v>
      </c>
      <c r="BN60" s="62">
        <v>0</v>
      </c>
      <c r="BO60" s="62">
        <v>26</v>
      </c>
      <c r="BP60" s="62">
        <v>22</v>
      </c>
      <c r="BQ60" s="62">
        <v>194</v>
      </c>
      <c r="BR60" s="62">
        <v>49</v>
      </c>
      <c r="BS60" s="62">
        <v>2</v>
      </c>
      <c r="BT60" s="62">
        <v>1</v>
      </c>
      <c r="BU60" s="62">
        <v>0</v>
      </c>
      <c r="BV60" s="62">
        <v>0</v>
      </c>
      <c r="BW60" s="62">
        <v>33</v>
      </c>
      <c r="BX60" s="62">
        <v>1</v>
      </c>
      <c r="BY60" s="62">
        <v>60</v>
      </c>
      <c r="BZ60" s="62">
        <v>0</v>
      </c>
      <c r="CA60" s="62">
        <v>0</v>
      </c>
      <c r="CB60" s="62">
        <v>2</v>
      </c>
      <c r="CC60" s="62">
        <v>2</v>
      </c>
      <c r="CD60" s="62">
        <v>1</v>
      </c>
      <c r="CE60" s="62">
        <v>168</v>
      </c>
      <c r="CF60" s="62">
        <v>41</v>
      </c>
      <c r="CG60" s="62">
        <v>300</v>
      </c>
      <c r="CH60" s="62">
        <v>0</v>
      </c>
      <c r="CI60" s="62">
        <v>98</v>
      </c>
      <c r="CJ60" s="62">
        <v>489</v>
      </c>
      <c r="CK60" s="62">
        <v>638</v>
      </c>
      <c r="CL60" s="62">
        <v>359</v>
      </c>
      <c r="CM60" s="62">
        <v>97</v>
      </c>
      <c r="CN60" s="62">
        <v>10</v>
      </c>
      <c r="CO60" s="62">
        <v>468</v>
      </c>
      <c r="CP60" s="62">
        <v>229</v>
      </c>
      <c r="CQ60" s="62">
        <v>230</v>
      </c>
      <c r="CR60" s="62">
        <v>362</v>
      </c>
      <c r="CS60" s="62">
        <v>39</v>
      </c>
      <c r="CT60" s="62">
        <v>54</v>
      </c>
      <c r="CU60" s="62">
        <v>765</v>
      </c>
      <c r="CV60" s="62">
        <v>176</v>
      </c>
      <c r="CW60" s="62">
        <v>321</v>
      </c>
      <c r="CX60" s="62">
        <v>156</v>
      </c>
      <c r="CY60" s="62">
        <v>486</v>
      </c>
      <c r="CZ60" s="62">
        <v>281</v>
      </c>
      <c r="DA60" s="62">
        <v>1663</v>
      </c>
      <c r="DB60" s="24">
        <v>19</v>
      </c>
      <c r="DC60" s="24">
        <v>12725</v>
      </c>
      <c r="DD60" s="43">
        <v>1512</v>
      </c>
      <c r="DE60" s="62">
        <v>14154</v>
      </c>
      <c r="DF60" s="62">
        <v>0</v>
      </c>
      <c r="DG60" s="62">
        <v>0</v>
      </c>
      <c r="DH60" s="62">
        <v>1040</v>
      </c>
      <c r="DI60" s="62">
        <v>9134</v>
      </c>
      <c r="DJ60" s="62">
        <v>325</v>
      </c>
      <c r="DK60" s="62">
        <v>26165</v>
      </c>
      <c r="DL60" s="39">
        <v>38890</v>
      </c>
      <c r="DM60" s="39">
        <v>4574</v>
      </c>
      <c r="DN60" s="39">
        <v>30739</v>
      </c>
      <c r="DO60" s="39">
        <v>43464</v>
      </c>
      <c r="DP60" s="39">
        <v>-37220</v>
      </c>
      <c r="DQ60" s="39">
        <v>-6481</v>
      </c>
      <c r="DR60" s="39">
        <v>6244</v>
      </c>
      <c r="DT60" s="395">
        <v>14154</v>
      </c>
    </row>
    <row r="61" spans="1:124" ht="12.75" customHeight="1">
      <c r="A61" s="253">
        <v>392</v>
      </c>
      <c r="B61" s="82" t="s">
        <v>273</v>
      </c>
      <c r="C61" s="62">
        <v>32</v>
      </c>
      <c r="D61" s="62">
        <v>128</v>
      </c>
      <c r="E61" s="62">
        <v>0</v>
      </c>
      <c r="F61" s="62">
        <v>162</v>
      </c>
      <c r="G61" s="62">
        <v>0</v>
      </c>
      <c r="H61" s="62">
        <v>0</v>
      </c>
      <c r="I61" s="62">
        <v>0</v>
      </c>
      <c r="J61" s="62">
        <v>0</v>
      </c>
      <c r="K61" s="62">
        <v>328</v>
      </c>
      <c r="L61" s="62">
        <v>20</v>
      </c>
      <c r="M61" s="62">
        <v>0</v>
      </c>
      <c r="N61" s="62">
        <v>1</v>
      </c>
      <c r="O61" s="62">
        <v>0</v>
      </c>
      <c r="P61" s="62">
        <v>214</v>
      </c>
      <c r="Q61" s="62">
        <v>0</v>
      </c>
      <c r="R61" s="62">
        <v>1429</v>
      </c>
      <c r="S61" s="62">
        <v>0</v>
      </c>
      <c r="T61" s="62">
        <v>0</v>
      </c>
      <c r="U61" s="62">
        <v>219</v>
      </c>
      <c r="V61" s="62">
        <v>20</v>
      </c>
      <c r="W61" s="62">
        <v>609</v>
      </c>
      <c r="X61" s="62">
        <v>32</v>
      </c>
      <c r="Y61" s="62">
        <v>0</v>
      </c>
      <c r="Z61" s="62">
        <v>0</v>
      </c>
      <c r="AA61" s="62">
        <v>0</v>
      </c>
      <c r="AB61" s="62">
        <v>0</v>
      </c>
      <c r="AC61" s="62">
        <v>19</v>
      </c>
      <c r="AD61" s="62">
        <v>1616</v>
      </c>
      <c r="AE61" s="62">
        <v>100</v>
      </c>
      <c r="AF61" s="62">
        <v>0</v>
      </c>
      <c r="AG61" s="62">
        <v>0</v>
      </c>
      <c r="AH61" s="62">
        <v>1</v>
      </c>
      <c r="AI61" s="62">
        <v>538</v>
      </c>
      <c r="AJ61" s="62">
        <v>193</v>
      </c>
      <c r="AK61" s="62">
        <v>130</v>
      </c>
      <c r="AL61" s="62">
        <v>12792</v>
      </c>
      <c r="AM61" s="62">
        <v>31</v>
      </c>
      <c r="AN61" s="62">
        <v>0</v>
      </c>
      <c r="AO61" s="62">
        <v>8747</v>
      </c>
      <c r="AP61" s="62">
        <v>156</v>
      </c>
      <c r="AQ61" s="62">
        <v>0</v>
      </c>
      <c r="AR61" s="62">
        <v>4</v>
      </c>
      <c r="AS61" s="62">
        <v>0</v>
      </c>
      <c r="AT61" s="62">
        <v>0</v>
      </c>
      <c r="AU61" s="62">
        <v>0</v>
      </c>
      <c r="AV61" s="62">
        <v>0</v>
      </c>
      <c r="AW61" s="62">
        <v>0</v>
      </c>
      <c r="AX61" s="62">
        <v>0</v>
      </c>
      <c r="AY61" s="62">
        <v>0</v>
      </c>
      <c r="AZ61" s="62">
        <v>0</v>
      </c>
      <c r="BA61" s="62">
        <v>0</v>
      </c>
      <c r="BB61" s="62">
        <v>0</v>
      </c>
      <c r="BC61" s="62">
        <v>0</v>
      </c>
      <c r="BD61" s="62">
        <v>66</v>
      </c>
      <c r="BE61" s="62">
        <v>0</v>
      </c>
      <c r="BF61" s="62">
        <v>0</v>
      </c>
      <c r="BG61" s="62">
        <v>0</v>
      </c>
      <c r="BH61" s="62">
        <v>0</v>
      </c>
      <c r="BI61" s="62">
        <v>0</v>
      </c>
      <c r="BJ61" s="62">
        <v>0</v>
      </c>
      <c r="BK61" s="62">
        <v>41</v>
      </c>
      <c r="BL61" s="62">
        <v>1</v>
      </c>
      <c r="BM61" s="62">
        <v>2676</v>
      </c>
      <c r="BN61" s="62">
        <v>84</v>
      </c>
      <c r="BO61" s="62">
        <v>0</v>
      </c>
      <c r="BP61" s="62">
        <v>0</v>
      </c>
      <c r="BQ61" s="62">
        <v>0</v>
      </c>
      <c r="BR61" s="62">
        <v>0</v>
      </c>
      <c r="BS61" s="62">
        <v>0</v>
      </c>
      <c r="BT61" s="62">
        <v>0</v>
      </c>
      <c r="BU61" s="62">
        <v>0</v>
      </c>
      <c r="BV61" s="62">
        <v>0</v>
      </c>
      <c r="BW61" s="62">
        <v>75</v>
      </c>
      <c r="BX61" s="62">
        <v>0</v>
      </c>
      <c r="BY61" s="62">
        <v>0</v>
      </c>
      <c r="BZ61" s="62">
        <v>0</v>
      </c>
      <c r="CA61" s="62">
        <v>0</v>
      </c>
      <c r="CB61" s="62">
        <v>0</v>
      </c>
      <c r="CC61" s="62">
        <v>0</v>
      </c>
      <c r="CD61" s="62">
        <v>0</v>
      </c>
      <c r="CE61" s="62">
        <v>0</v>
      </c>
      <c r="CF61" s="62">
        <v>0</v>
      </c>
      <c r="CG61" s="62">
        <v>0</v>
      </c>
      <c r="CH61" s="62">
        <v>0</v>
      </c>
      <c r="CI61" s="62">
        <v>0</v>
      </c>
      <c r="CJ61" s="62">
        <v>0</v>
      </c>
      <c r="CK61" s="62">
        <v>0</v>
      </c>
      <c r="CL61" s="62">
        <v>0</v>
      </c>
      <c r="CM61" s="62">
        <v>0</v>
      </c>
      <c r="CN61" s="62">
        <v>0</v>
      </c>
      <c r="CO61" s="62">
        <v>0</v>
      </c>
      <c r="CP61" s="62">
        <v>0</v>
      </c>
      <c r="CQ61" s="62">
        <v>0</v>
      </c>
      <c r="CR61" s="62">
        <v>0</v>
      </c>
      <c r="CS61" s="62">
        <v>0</v>
      </c>
      <c r="CT61" s="62">
        <v>0</v>
      </c>
      <c r="CU61" s="62">
        <v>0</v>
      </c>
      <c r="CV61" s="62">
        <v>0</v>
      </c>
      <c r="CW61" s="62">
        <v>10</v>
      </c>
      <c r="CX61" s="62">
        <v>0</v>
      </c>
      <c r="CY61" s="62">
        <v>0</v>
      </c>
      <c r="CZ61" s="62">
        <v>0</v>
      </c>
      <c r="DA61" s="62">
        <v>0</v>
      </c>
      <c r="DB61" s="24">
        <v>0</v>
      </c>
      <c r="DC61" s="24">
        <v>30474</v>
      </c>
      <c r="DD61" s="43">
        <v>0</v>
      </c>
      <c r="DE61" s="62">
        <v>0</v>
      </c>
      <c r="DF61" s="62">
        <v>0</v>
      </c>
      <c r="DG61" s="62">
        <v>0</v>
      </c>
      <c r="DH61" s="62">
        <v>0</v>
      </c>
      <c r="DI61" s="62">
        <v>0</v>
      </c>
      <c r="DJ61" s="62">
        <v>0</v>
      </c>
      <c r="DK61" s="62">
        <v>0</v>
      </c>
      <c r="DL61" s="39">
        <v>30474</v>
      </c>
      <c r="DM61" s="39">
        <v>9244</v>
      </c>
      <c r="DN61" s="39">
        <v>9244</v>
      </c>
      <c r="DO61" s="39">
        <v>39718</v>
      </c>
      <c r="DP61" s="39">
        <v>-9227</v>
      </c>
      <c r="DQ61" s="39">
        <v>17</v>
      </c>
      <c r="DR61" s="39">
        <v>30491</v>
      </c>
      <c r="DT61" s="395">
        <v>0</v>
      </c>
    </row>
    <row r="62" spans="1:124" ht="12.75" customHeight="1">
      <c r="A62" s="253">
        <v>411</v>
      </c>
      <c r="B62" s="82" t="s">
        <v>274</v>
      </c>
      <c r="C62" s="62">
        <v>0</v>
      </c>
      <c r="D62" s="62">
        <v>0</v>
      </c>
      <c r="E62" s="62">
        <v>0</v>
      </c>
      <c r="F62" s="62">
        <v>0</v>
      </c>
      <c r="G62" s="62">
        <v>0</v>
      </c>
      <c r="H62" s="62">
        <v>0</v>
      </c>
      <c r="I62" s="62">
        <v>0</v>
      </c>
      <c r="J62" s="62">
        <v>0</v>
      </c>
      <c r="K62" s="62">
        <v>0</v>
      </c>
      <c r="L62" s="62">
        <v>0</v>
      </c>
      <c r="M62" s="62">
        <v>0</v>
      </c>
      <c r="N62" s="62">
        <v>0</v>
      </c>
      <c r="O62" s="62">
        <v>0</v>
      </c>
      <c r="P62" s="62">
        <v>0</v>
      </c>
      <c r="Q62" s="62">
        <v>0</v>
      </c>
      <c r="R62" s="62">
        <v>0</v>
      </c>
      <c r="S62" s="62">
        <v>0</v>
      </c>
      <c r="T62" s="62">
        <v>0</v>
      </c>
      <c r="U62" s="62">
        <v>0</v>
      </c>
      <c r="V62" s="62">
        <v>0</v>
      </c>
      <c r="W62" s="62">
        <v>0</v>
      </c>
      <c r="X62" s="62">
        <v>0</v>
      </c>
      <c r="Y62" s="62">
        <v>0</v>
      </c>
      <c r="Z62" s="62">
        <v>0</v>
      </c>
      <c r="AA62" s="62">
        <v>0</v>
      </c>
      <c r="AB62" s="62">
        <v>0</v>
      </c>
      <c r="AC62" s="62">
        <v>0</v>
      </c>
      <c r="AD62" s="62">
        <v>0</v>
      </c>
      <c r="AE62" s="62">
        <v>0</v>
      </c>
      <c r="AF62" s="62">
        <v>0</v>
      </c>
      <c r="AG62" s="62">
        <v>0</v>
      </c>
      <c r="AH62" s="62">
        <v>0</v>
      </c>
      <c r="AI62" s="62">
        <v>0</v>
      </c>
      <c r="AJ62" s="62">
        <v>0</v>
      </c>
      <c r="AK62" s="62">
        <v>0</v>
      </c>
      <c r="AL62" s="62">
        <v>0</v>
      </c>
      <c r="AM62" s="62">
        <v>0</v>
      </c>
      <c r="AN62" s="62">
        <v>0</v>
      </c>
      <c r="AO62" s="62">
        <v>0</v>
      </c>
      <c r="AP62" s="62">
        <v>0</v>
      </c>
      <c r="AQ62" s="62">
        <v>0</v>
      </c>
      <c r="AR62" s="62">
        <v>0</v>
      </c>
      <c r="AS62" s="62">
        <v>0</v>
      </c>
      <c r="AT62" s="62">
        <v>0</v>
      </c>
      <c r="AU62" s="62">
        <v>0</v>
      </c>
      <c r="AV62" s="62">
        <v>0</v>
      </c>
      <c r="AW62" s="62">
        <v>0</v>
      </c>
      <c r="AX62" s="62">
        <v>0</v>
      </c>
      <c r="AY62" s="62">
        <v>0</v>
      </c>
      <c r="AZ62" s="62">
        <v>0</v>
      </c>
      <c r="BA62" s="62">
        <v>0</v>
      </c>
      <c r="BB62" s="62">
        <v>0</v>
      </c>
      <c r="BC62" s="62">
        <v>0</v>
      </c>
      <c r="BD62" s="62">
        <v>0</v>
      </c>
      <c r="BE62" s="62">
        <v>0</v>
      </c>
      <c r="BF62" s="62">
        <v>0</v>
      </c>
      <c r="BG62" s="62">
        <v>0</v>
      </c>
      <c r="BH62" s="62">
        <v>0</v>
      </c>
      <c r="BI62" s="62">
        <v>0</v>
      </c>
      <c r="BJ62" s="62">
        <v>0</v>
      </c>
      <c r="BK62" s="62">
        <v>0</v>
      </c>
      <c r="BL62" s="62">
        <v>0</v>
      </c>
      <c r="BM62" s="62">
        <v>0</v>
      </c>
      <c r="BN62" s="62">
        <v>0</v>
      </c>
      <c r="BO62" s="62">
        <v>0</v>
      </c>
      <c r="BP62" s="62">
        <v>0</v>
      </c>
      <c r="BQ62" s="62">
        <v>0</v>
      </c>
      <c r="BR62" s="62">
        <v>0</v>
      </c>
      <c r="BS62" s="62">
        <v>0</v>
      </c>
      <c r="BT62" s="62">
        <v>0</v>
      </c>
      <c r="BU62" s="62">
        <v>0</v>
      </c>
      <c r="BV62" s="62">
        <v>0</v>
      </c>
      <c r="BW62" s="62">
        <v>0</v>
      </c>
      <c r="BX62" s="62">
        <v>0</v>
      </c>
      <c r="BY62" s="62">
        <v>0</v>
      </c>
      <c r="BZ62" s="62">
        <v>0</v>
      </c>
      <c r="CA62" s="62">
        <v>0</v>
      </c>
      <c r="CB62" s="62">
        <v>0</v>
      </c>
      <c r="CC62" s="62">
        <v>0</v>
      </c>
      <c r="CD62" s="62">
        <v>0</v>
      </c>
      <c r="CE62" s="62">
        <v>0</v>
      </c>
      <c r="CF62" s="62">
        <v>0</v>
      </c>
      <c r="CG62" s="62">
        <v>0</v>
      </c>
      <c r="CH62" s="62">
        <v>0</v>
      </c>
      <c r="CI62" s="62">
        <v>0</v>
      </c>
      <c r="CJ62" s="62">
        <v>0</v>
      </c>
      <c r="CK62" s="62">
        <v>0</v>
      </c>
      <c r="CL62" s="62">
        <v>0</v>
      </c>
      <c r="CM62" s="62">
        <v>0</v>
      </c>
      <c r="CN62" s="62">
        <v>0</v>
      </c>
      <c r="CO62" s="62">
        <v>0</v>
      </c>
      <c r="CP62" s="62">
        <v>0</v>
      </c>
      <c r="CQ62" s="62">
        <v>0</v>
      </c>
      <c r="CR62" s="62">
        <v>0</v>
      </c>
      <c r="CS62" s="62">
        <v>0</v>
      </c>
      <c r="CT62" s="62">
        <v>0</v>
      </c>
      <c r="CU62" s="62">
        <v>0</v>
      </c>
      <c r="CV62" s="62">
        <v>0</v>
      </c>
      <c r="CW62" s="62">
        <v>0</v>
      </c>
      <c r="CX62" s="62">
        <v>0</v>
      </c>
      <c r="CY62" s="62">
        <v>0</v>
      </c>
      <c r="CZ62" s="62">
        <v>0</v>
      </c>
      <c r="DA62" s="62">
        <v>0</v>
      </c>
      <c r="DB62" s="24">
        <v>0</v>
      </c>
      <c r="DC62" s="24">
        <v>0</v>
      </c>
      <c r="DD62" s="43">
        <v>0</v>
      </c>
      <c r="DE62" s="62">
        <v>0</v>
      </c>
      <c r="DF62" s="62">
        <v>0</v>
      </c>
      <c r="DG62" s="62">
        <v>0</v>
      </c>
      <c r="DH62" s="62">
        <v>45060</v>
      </c>
      <c r="DI62" s="62">
        <v>176442</v>
      </c>
      <c r="DJ62" s="62">
        <v>0</v>
      </c>
      <c r="DK62" s="62">
        <v>221502</v>
      </c>
      <c r="DL62" s="39">
        <v>221502</v>
      </c>
      <c r="DM62" s="39">
        <v>0</v>
      </c>
      <c r="DN62" s="39">
        <v>221502</v>
      </c>
      <c r="DO62" s="39">
        <v>221502</v>
      </c>
      <c r="DP62" s="39">
        <v>0</v>
      </c>
      <c r="DQ62" s="39">
        <v>221502</v>
      </c>
      <c r="DR62" s="39">
        <v>221502</v>
      </c>
      <c r="DT62" s="395">
        <v>0</v>
      </c>
    </row>
    <row r="63" spans="1:124" ht="12.75" customHeight="1">
      <c r="A63" s="254">
        <v>412</v>
      </c>
      <c r="B63" s="255" t="s">
        <v>275</v>
      </c>
      <c r="C63" s="63">
        <v>313</v>
      </c>
      <c r="D63" s="63">
        <v>70</v>
      </c>
      <c r="E63" s="63">
        <v>19</v>
      </c>
      <c r="F63" s="63">
        <v>42</v>
      </c>
      <c r="G63" s="63">
        <v>57</v>
      </c>
      <c r="H63" s="63">
        <v>0</v>
      </c>
      <c r="I63" s="63">
        <v>71</v>
      </c>
      <c r="J63" s="63">
        <v>74</v>
      </c>
      <c r="K63" s="63">
        <v>75</v>
      </c>
      <c r="L63" s="63">
        <v>1</v>
      </c>
      <c r="M63" s="63">
        <v>0</v>
      </c>
      <c r="N63" s="63">
        <v>16</v>
      </c>
      <c r="O63" s="63">
        <v>21</v>
      </c>
      <c r="P63" s="63">
        <v>11</v>
      </c>
      <c r="Q63" s="63">
        <v>25</v>
      </c>
      <c r="R63" s="63">
        <v>198</v>
      </c>
      <c r="S63" s="63">
        <v>13</v>
      </c>
      <c r="T63" s="63">
        <v>20</v>
      </c>
      <c r="U63" s="63">
        <v>20</v>
      </c>
      <c r="V63" s="63">
        <v>100</v>
      </c>
      <c r="W63" s="63">
        <v>561</v>
      </c>
      <c r="X63" s="63">
        <v>678</v>
      </c>
      <c r="Y63" s="63">
        <v>400</v>
      </c>
      <c r="Z63" s="63">
        <v>2</v>
      </c>
      <c r="AA63" s="63">
        <v>50</v>
      </c>
      <c r="AB63" s="63">
        <v>113</v>
      </c>
      <c r="AC63" s="63">
        <v>85</v>
      </c>
      <c r="AD63" s="63">
        <v>118</v>
      </c>
      <c r="AE63" s="63">
        <v>221</v>
      </c>
      <c r="AF63" s="63">
        <v>35</v>
      </c>
      <c r="AG63" s="63">
        <v>1</v>
      </c>
      <c r="AH63" s="63">
        <v>0</v>
      </c>
      <c r="AI63" s="63">
        <v>383</v>
      </c>
      <c r="AJ63" s="63">
        <v>56</v>
      </c>
      <c r="AK63" s="63">
        <v>113</v>
      </c>
      <c r="AL63" s="63">
        <v>4638</v>
      </c>
      <c r="AM63" s="63">
        <v>25</v>
      </c>
      <c r="AN63" s="63">
        <v>7</v>
      </c>
      <c r="AO63" s="63">
        <v>1394</v>
      </c>
      <c r="AP63" s="63">
        <v>65</v>
      </c>
      <c r="AQ63" s="63">
        <v>88</v>
      </c>
      <c r="AR63" s="63">
        <v>89</v>
      </c>
      <c r="AS63" s="63">
        <v>125</v>
      </c>
      <c r="AT63" s="63">
        <v>74</v>
      </c>
      <c r="AU63" s="63">
        <v>61</v>
      </c>
      <c r="AV63" s="63">
        <v>230</v>
      </c>
      <c r="AW63" s="63">
        <v>77</v>
      </c>
      <c r="AX63" s="63">
        <v>35</v>
      </c>
      <c r="AY63" s="63">
        <v>2</v>
      </c>
      <c r="AZ63" s="63">
        <v>6</v>
      </c>
      <c r="BA63" s="63">
        <v>9</v>
      </c>
      <c r="BB63" s="63">
        <v>46</v>
      </c>
      <c r="BC63" s="63">
        <v>21</v>
      </c>
      <c r="BD63" s="63">
        <v>232</v>
      </c>
      <c r="BE63" s="63">
        <v>108</v>
      </c>
      <c r="BF63" s="63">
        <v>0</v>
      </c>
      <c r="BG63" s="63">
        <v>10</v>
      </c>
      <c r="BH63" s="63">
        <v>8</v>
      </c>
      <c r="BI63" s="63">
        <v>141</v>
      </c>
      <c r="BJ63" s="63">
        <v>64</v>
      </c>
      <c r="BK63" s="63">
        <v>50</v>
      </c>
      <c r="BL63" s="63">
        <v>20</v>
      </c>
      <c r="BM63" s="63">
        <v>4165</v>
      </c>
      <c r="BN63" s="63">
        <v>390</v>
      </c>
      <c r="BO63" s="63">
        <v>1165</v>
      </c>
      <c r="BP63" s="63">
        <v>126</v>
      </c>
      <c r="BQ63" s="63">
        <v>1702</v>
      </c>
      <c r="BR63" s="63">
        <v>628</v>
      </c>
      <c r="BS63" s="63">
        <v>273</v>
      </c>
      <c r="BT63" s="63">
        <v>1279</v>
      </c>
      <c r="BU63" s="63">
        <v>3367</v>
      </c>
      <c r="BV63" s="63">
        <v>166</v>
      </c>
      <c r="BW63" s="63">
        <v>124</v>
      </c>
      <c r="BX63" s="63">
        <v>971</v>
      </c>
      <c r="BY63" s="63">
        <v>423</v>
      </c>
      <c r="BZ63" s="63">
        <v>1</v>
      </c>
      <c r="CA63" s="63">
        <v>11</v>
      </c>
      <c r="CB63" s="63">
        <v>624</v>
      </c>
      <c r="CC63" s="63">
        <v>267</v>
      </c>
      <c r="CD63" s="63">
        <v>12</v>
      </c>
      <c r="CE63" s="63">
        <v>543</v>
      </c>
      <c r="CF63" s="63">
        <v>397</v>
      </c>
      <c r="CG63" s="63">
        <v>22</v>
      </c>
      <c r="CH63" s="63">
        <v>4</v>
      </c>
      <c r="CI63" s="63">
        <v>43</v>
      </c>
      <c r="CJ63" s="63">
        <v>2982</v>
      </c>
      <c r="CK63" s="63">
        <v>1244</v>
      </c>
      <c r="CL63" s="63">
        <v>151</v>
      </c>
      <c r="CM63" s="63">
        <v>963</v>
      </c>
      <c r="CN63" s="63">
        <v>24</v>
      </c>
      <c r="CO63" s="63">
        <v>493</v>
      </c>
      <c r="CP63" s="63">
        <v>267</v>
      </c>
      <c r="CQ63" s="63">
        <v>79</v>
      </c>
      <c r="CR63" s="63">
        <v>83</v>
      </c>
      <c r="CS63" s="63">
        <v>3</v>
      </c>
      <c r="CT63" s="63">
        <v>34</v>
      </c>
      <c r="CU63" s="63">
        <v>256</v>
      </c>
      <c r="CV63" s="63">
        <v>140</v>
      </c>
      <c r="CW63" s="63">
        <v>187</v>
      </c>
      <c r="CX63" s="63">
        <v>93</v>
      </c>
      <c r="CY63" s="63">
        <v>260</v>
      </c>
      <c r="CZ63" s="63">
        <v>110</v>
      </c>
      <c r="DA63" s="63">
        <v>0</v>
      </c>
      <c r="DB63" s="25">
        <v>0</v>
      </c>
      <c r="DC63" s="25">
        <v>35659</v>
      </c>
      <c r="DD63" s="50">
        <v>0</v>
      </c>
      <c r="DE63" s="63">
        <v>0</v>
      </c>
      <c r="DF63" s="63">
        <v>0</v>
      </c>
      <c r="DG63" s="63">
        <v>0</v>
      </c>
      <c r="DH63" s="63">
        <v>12450</v>
      </c>
      <c r="DI63" s="63">
        <v>33195</v>
      </c>
      <c r="DJ63" s="63">
        <v>0</v>
      </c>
      <c r="DK63" s="63">
        <v>45645</v>
      </c>
      <c r="DL63" s="47">
        <v>81304</v>
      </c>
      <c r="DM63" s="47">
        <v>220</v>
      </c>
      <c r="DN63" s="47">
        <v>45865</v>
      </c>
      <c r="DO63" s="47">
        <v>81524</v>
      </c>
      <c r="DP63" s="47">
        <v>-23470</v>
      </c>
      <c r="DQ63" s="47">
        <v>22395</v>
      </c>
      <c r="DR63" s="47">
        <v>58054</v>
      </c>
      <c r="DT63" s="395">
        <v>0</v>
      </c>
    </row>
    <row r="64" spans="1:124" ht="12.75" customHeight="1">
      <c r="A64" s="253">
        <v>413</v>
      </c>
      <c r="B64" s="82" t="s">
        <v>276</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c r="AM64" s="62">
        <v>0</v>
      </c>
      <c r="AN64" s="62">
        <v>0</v>
      </c>
      <c r="AO64" s="62">
        <v>0</v>
      </c>
      <c r="AP64" s="62">
        <v>0</v>
      </c>
      <c r="AQ64" s="62">
        <v>0</v>
      </c>
      <c r="AR64" s="62">
        <v>0</v>
      </c>
      <c r="AS64" s="62">
        <v>0</v>
      </c>
      <c r="AT64" s="62">
        <v>0</v>
      </c>
      <c r="AU64" s="62">
        <v>0</v>
      </c>
      <c r="AV64" s="62">
        <v>0</v>
      </c>
      <c r="AW64" s="62">
        <v>0</v>
      </c>
      <c r="AX64" s="62">
        <v>0</v>
      </c>
      <c r="AY64" s="62">
        <v>0</v>
      </c>
      <c r="AZ64" s="62">
        <v>0</v>
      </c>
      <c r="BA64" s="62">
        <v>0</v>
      </c>
      <c r="BB64" s="62">
        <v>0</v>
      </c>
      <c r="BC64" s="62">
        <v>0</v>
      </c>
      <c r="BD64" s="62">
        <v>0</v>
      </c>
      <c r="BE64" s="62">
        <v>0</v>
      </c>
      <c r="BF64" s="62">
        <v>0</v>
      </c>
      <c r="BG64" s="62">
        <v>0</v>
      </c>
      <c r="BH64" s="62">
        <v>0</v>
      </c>
      <c r="BI64" s="62">
        <v>0</v>
      </c>
      <c r="BJ64" s="62">
        <v>0</v>
      </c>
      <c r="BK64" s="62">
        <v>0</v>
      </c>
      <c r="BL64" s="62">
        <v>0</v>
      </c>
      <c r="BM64" s="62">
        <v>0</v>
      </c>
      <c r="BN64" s="62">
        <v>0</v>
      </c>
      <c r="BO64" s="62">
        <v>0</v>
      </c>
      <c r="BP64" s="62">
        <v>0</v>
      </c>
      <c r="BQ64" s="62">
        <v>0</v>
      </c>
      <c r="BR64" s="62">
        <v>0</v>
      </c>
      <c r="BS64" s="62">
        <v>0</v>
      </c>
      <c r="BT64" s="62">
        <v>0</v>
      </c>
      <c r="BU64" s="62">
        <v>0</v>
      </c>
      <c r="BV64" s="62">
        <v>0</v>
      </c>
      <c r="BW64" s="62">
        <v>0</v>
      </c>
      <c r="BX64" s="62">
        <v>0</v>
      </c>
      <c r="BY64" s="62">
        <v>0</v>
      </c>
      <c r="BZ64" s="62">
        <v>0</v>
      </c>
      <c r="CA64" s="62">
        <v>0</v>
      </c>
      <c r="CB64" s="62">
        <v>0</v>
      </c>
      <c r="CC64" s="62">
        <v>0</v>
      </c>
      <c r="CD64" s="62">
        <v>0</v>
      </c>
      <c r="CE64" s="62">
        <v>0</v>
      </c>
      <c r="CF64" s="62">
        <v>0</v>
      </c>
      <c r="CG64" s="62">
        <v>0</v>
      </c>
      <c r="CH64" s="62">
        <v>0</v>
      </c>
      <c r="CI64" s="62">
        <v>0</v>
      </c>
      <c r="CJ64" s="62">
        <v>0</v>
      </c>
      <c r="CK64" s="62">
        <v>0</v>
      </c>
      <c r="CL64" s="62">
        <v>0</v>
      </c>
      <c r="CM64" s="62">
        <v>0</v>
      </c>
      <c r="CN64" s="62">
        <v>0</v>
      </c>
      <c r="CO64" s="62">
        <v>0</v>
      </c>
      <c r="CP64" s="62">
        <v>0</v>
      </c>
      <c r="CQ64" s="62">
        <v>0</v>
      </c>
      <c r="CR64" s="62">
        <v>0</v>
      </c>
      <c r="CS64" s="62">
        <v>0</v>
      </c>
      <c r="CT64" s="62">
        <v>0</v>
      </c>
      <c r="CU64" s="62">
        <v>0</v>
      </c>
      <c r="CV64" s="62">
        <v>0</v>
      </c>
      <c r="CW64" s="62">
        <v>0</v>
      </c>
      <c r="CX64" s="62">
        <v>0</v>
      </c>
      <c r="CY64" s="62">
        <v>0</v>
      </c>
      <c r="CZ64" s="62">
        <v>0</v>
      </c>
      <c r="DA64" s="62">
        <v>0</v>
      </c>
      <c r="DB64" s="24">
        <v>0</v>
      </c>
      <c r="DC64" s="24">
        <v>0</v>
      </c>
      <c r="DD64" s="43">
        <v>0</v>
      </c>
      <c r="DE64" s="62">
        <v>0</v>
      </c>
      <c r="DF64" s="62">
        <v>0</v>
      </c>
      <c r="DG64" s="62">
        <v>0</v>
      </c>
      <c r="DH64" s="62">
        <v>114765</v>
      </c>
      <c r="DI64" s="62">
        <v>76</v>
      </c>
      <c r="DJ64" s="62">
        <v>0</v>
      </c>
      <c r="DK64" s="62">
        <v>114841</v>
      </c>
      <c r="DL64" s="39">
        <v>114841</v>
      </c>
      <c r="DM64" s="39">
        <v>0</v>
      </c>
      <c r="DN64" s="39">
        <v>114841</v>
      </c>
      <c r="DO64" s="39">
        <v>114841</v>
      </c>
      <c r="DP64" s="39">
        <v>0</v>
      </c>
      <c r="DQ64" s="39">
        <v>114841</v>
      </c>
      <c r="DR64" s="39">
        <v>114841</v>
      </c>
      <c r="DT64" s="395">
        <v>0</v>
      </c>
    </row>
    <row r="65" spans="1:124" ht="12.75" customHeight="1">
      <c r="A65" s="253">
        <v>419</v>
      </c>
      <c r="B65" s="82" t="s">
        <v>277</v>
      </c>
      <c r="C65" s="62">
        <v>0</v>
      </c>
      <c r="D65" s="62">
        <v>0</v>
      </c>
      <c r="E65" s="62">
        <v>0</v>
      </c>
      <c r="F65" s="62">
        <v>0</v>
      </c>
      <c r="G65" s="62">
        <v>0</v>
      </c>
      <c r="H65" s="62">
        <v>0</v>
      </c>
      <c r="I65" s="62">
        <v>0</v>
      </c>
      <c r="J65" s="62">
        <v>0</v>
      </c>
      <c r="K65" s="62">
        <v>0</v>
      </c>
      <c r="L65" s="62">
        <v>0</v>
      </c>
      <c r="M65" s="62">
        <v>0</v>
      </c>
      <c r="N65" s="62">
        <v>0</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0</v>
      </c>
      <c r="AG65" s="62">
        <v>0</v>
      </c>
      <c r="AH65" s="62">
        <v>0</v>
      </c>
      <c r="AI65" s="62">
        <v>0</v>
      </c>
      <c r="AJ65" s="62">
        <v>0</v>
      </c>
      <c r="AK65" s="62">
        <v>0</v>
      </c>
      <c r="AL65" s="62">
        <v>0</v>
      </c>
      <c r="AM65" s="62">
        <v>0</v>
      </c>
      <c r="AN65" s="62">
        <v>0</v>
      </c>
      <c r="AO65" s="62">
        <v>0</v>
      </c>
      <c r="AP65" s="62">
        <v>0</v>
      </c>
      <c r="AQ65" s="62">
        <v>0</v>
      </c>
      <c r="AR65" s="62">
        <v>0</v>
      </c>
      <c r="AS65" s="62">
        <v>0</v>
      </c>
      <c r="AT65" s="62">
        <v>0</v>
      </c>
      <c r="AU65" s="62">
        <v>0</v>
      </c>
      <c r="AV65" s="62">
        <v>0</v>
      </c>
      <c r="AW65" s="62">
        <v>0</v>
      </c>
      <c r="AX65" s="62">
        <v>0</v>
      </c>
      <c r="AY65" s="62">
        <v>0</v>
      </c>
      <c r="AZ65" s="62">
        <v>0</v>
      </c>
      <c r="BA65" s="62">
        <v>0</v>
      </c>
      <c r="BB65" s="62">
        <v>0</v>
      </c>
      <c r="BC65" s="62">
        <v>0</v>
      </c>
      <c r="BD65" s="62">
        <v>0</v>
      </c>
      <c r="BE65" s="62">
        <v>0</v>
      </c>
      <c r="BF65" s="62">
        <v>0</v>
      </c>
      <c r="BG65" s="62">
        <v>0</v>
      </c>
      <c r="BH65" s="62">
        <v>0</v>
      </c>
      <c r="BI65" s="62">
        <v>0</v>
      </c>
      <c r="BJ65" s="62">
        <v>0</v>
      </c>
      <c r="BK65" s="62">
        <v>0</v>
      </c>
      <c r="BL65" s="62">
        <v>0</v>
      </c>
      <c r="BM65" s="62">
        <v>0</v>
      </c>
      <c r="BN65" s="62">
        <v>0</v>
      </c>
      <c r="BO65" s="62">
        <v>0</v>
      </c>
      <c r="BP65" s="62">
        <v>0</v>
      </c>
      <c r="BQ65" s="62">
        <v>0</v>
      </c>
      <c r="BR65" s="62">
        <v>0</v>
      </c>
      <c r="BS65" s="62">
        <v>0</v>
      </c>
      <c r="BT65" s="62">
        <v>0</v>
      </c>
      <c r="BU65" s="62">
        <v>0</v>
      </c>
      <c r="BV65" s="62">
        <v>0</v>
      </c>
      <c r="BW65" s="62">
        <v>0</v>
      </c>
      <c r="BX65" s="62">
        <v>0</v>
      </c>
      <c r="BY65" s="62">
        <v>0</v>
      </c>
      <c r="BZ65" s="62">
        <v>0</v>
      </c>
      <c r="CA65" s="62">
        <v>0</v>
      </c>
      <c r="CB65" s="62">
        <v>0</v>
      </c>
      <c r="CC65" s="62">
        <v>0</v>
      </c>
      <c r="CD65" s="62">
        <v>0</v>
      </c>
      <c r="CE65" s="62">
        <v>0</v>
      </c>
      <c r="CF65" s="62">
        <v>0</v>
      </c>
      <c r="CG65" s="62">
        <v>0</v>
      </c>
      <c r="CH65" s="62">
        <v>0</v>
      </c>
      <c r="CI65" s="62">
        <v>0</v>
      </c>
      <c r="CJ65" s="62">
        <v>0</v>
      </c>
      <c r="CK65" s="62">
        <v>0</v>
      </c>
      <c r="CL65" s="62">
        <v>0</v>
      </c>
      <c r="CM65" s="62">
        <v>0</v>
      </c>
      <c r="CN65" s="62">
        <v>0</v>
      </c>
      <c r="CO65" s="62">
        <v>0</v>
      </c>
      <c r="CP65" s="62">
        <v>0</v>
      </c>
      <c r="CQ65" s="62">
        <v>0</v>
      </c>
      <c r="CR65" s="62">
        <v>0</v>
      </c>
      <c r="CS65" s="62">
        <v>0</v>
      </c>
      <c r="CT65" s="62">
        <v>0</v>
      </c>
      <c r="CU65" s="62">
        <v>0</v>
      </c>
      <c r="CV65" s="62">
        <v>0</v>
      </c>
      <c r="CW65" s="62">
        <v>0</v>
      </c>
      <c r="CX65" s="62">
        <v>0</v>
      </c>
      <c r="CY65" s="62">
        <v>0</v>
      </c>
      <c r="CZ65" s="62">
        <v>0</v>
      </c>
      <c r="DA65" s="62">
        <v>0</v>
      </c>
      <c r="DB65" s="24">
        <v>0</v>
      </c>
      <c r="DC65" s="24">
        <v>0</v>
      </c>
      <c r="DD65" s="43">
        <v>0</v>
      </c>
      <c r="DE65" s="62">
        <v>0</v>
      </c>
      <c r="DF65" s="62">
        <v>0</v>
      </c>
      <c r="DG65" s="62">
        <v>0</v>
      </c>
      <c r="DH65" s="62">
        <v>24357</v>
      </c>
      <c r="DI65" s="62">
        <v>53006</v>
      </c>
      <c r="DJ65" s="62">
        <v>0</v>
      </c>
      <c r="DK65" s="62">
        <v>77363</v>
      </c>
      <c r="DL65" s="39">
        <v>77363</v>
      </c>
      <c r="DM65" s="39">
        <v>0</v>
      </c>
      <c r="DN65" s="39">
        <v>77363</v>
      </c>
      <c r="DO65" s="39">
        <v>77363</v>
      </c>
      <c r="DP65" s="39">
        <v>0</v>
      </c>
      <c r="DQ65" s="39">
        <v>77363</v>
      </c>
      <c r="DR65" s="39">
        <v>77363</v>
      </c>
      <c r="DT65" s="395">
        <v>0</v>
      </c>
    </row>
    <row r="66" spans="1:124" ht="12.75" customHeight="1">
      <c r="A66" s="253">
        <v>461</v>
      </c>
      <c r="B66" s="82" t="s">
        <v>278</v>
      </c>
      <c r="C66" s="62">
        <v>576</v>
      </c>
      <c r="D66" s="62">
        <v>440</v>
      </c>
      <c r="E66" s="62">
        <v>362</v>
      </c>
      <c r="F66" s="62">
        <v>202</v>
      </c>
      <c r="G66" s="62">
        <v>337</v>
      </c>
      <c r="H66" s="62">
        <v>0</v>
      </c>
      <c r="I66" s="62">
        <v>1308</v>
      </c>
      <c r="J66" s="62">
        <v>1854</v>
      </c>
      <c r="K66" s="62">
        <v>842</v>
      </c>
      <c r="L66" s="62">
        <v>82</v>
      </c>
      <c r="M66" s="62">
        <v>0</v>
      </c>
      <c r="N66" s="62">
        <v>254</v>
      </c>
      <c r="O66" s="62">
        <v>214</v>
      </c>
      <c r="P66" s="62">
        <v>293</v>
      </c>
      <c r="Q66" s="62">
        <v>152</v>
      </c>
      <c r="R66" s="62">
        <v>3431</v>
      </c>
      <c r="S66" s="62">
        <v>43</v>
      </c>
      <c r="T66" s="62">
        <v>289</v>
      </c>
      <c r="U66" s="62">
        <v>344</v>
      </c>
      <c r="V66" s="62">
        <v>5108</v>
      </c>
      <c r="W66" s="62">
        <v>2378</v>
      </c>
      <c r="X66" s="62">
        <v>7482</v>
      </c>
      <c r="Y66" s="62">
        <v>1744</v>
      </c>
      <c r="Z66" s="62">
        <v>18</v>
      </c>
      <c r="AA66" s="62">
        <v>307</v>
      </c>
      <c r="AB66" s="62">
        <v>1775</v>
      </c>
      <c r="AC66" s="62">
        <v>3364</v>
      </c>
      <c r="AD66" s="62">
        <v>747</v>
      </c>
      <c r="AE66" s="62">
        <v>1806</v>
      </c>
      <c r="AF66" s="62">
        <v>396</v>
      </c>
      <c r="AG66" s="62">
        <v>8</v>
      </c>
      <c r="AH66" s="62">
        <v>1</v>
      </c>
      <c r="AI66" s="62">
        <v>6566</v>
      </c>
      <c r="AJ66" s="62">
        <v>466</v>
      </c>
      <c r="AK66" s="62">
        <v>843</v>
      </c>
      <c r="AL66" s="62">
        <v>30677</v>
      </c>
      <c r="AM66" s="62">
        <v>517</v>
      </c>
      <c r="AN66" s="62">
        <v>51</v>
      </c>
      <c r="AO66" s="62">
        <v>16906</v>
      </c>
      <c r="AP66" s="62">
        <v>651</v>
      </c>
      <c r="AQ66" s="62">
        <v>274</v>
      </c>
      <c r="AR66" s="62">
        <v>603</v>
      </c>
      <c r="AS66" s="62">
        <v>708</v>
      </c>
      <c r="AT66" s="62">
        <v>428</v>
      </c>
      <c r="AU66" s="62">
        <v>1849</v>
      </c>
      <c r="AV66" s="62">
        <v>6248</v>
      </c>
      <c r="AW66" s="62">
        <v>492</v>
      </c>
      <c r="AX66" s="62">
        <v>111</v>
      </c>
      <c r="AY66" s="62">
        <v>10</v>
      </c>
      <c r="AZ66" s="62">
        <v>37</v>
      </c>
      <c r="BA66" s="62">
        <v>92</v>
      </c>
      <c r="BB66" s="62">
        <v>1106</v>
      </c>
      <c r="BC66" s="62">
        <v>121</v>
      </c>
      <c r="BD66" s="62">
        <v>3271</v>
      </c>
      <c r="BE66" s="62">
        <v>2513</v>
      </c>
      <c r="BF66" s="62">
        <v>1</v>
      </c>
      <c r="BG66" s="62">
        <v>44</v>
      </c>
      <c r="BH66" s="62">
        <v>829</v>
      </c>
      <c r="BI66" s="62">
        <v>587</v>
      </c>
      <c r="BJ66" s="62">
        <v>93</v>
      </c>
      <c r="BK66" s="62">
        <v>197</v>
      </c>
      <c r="BL66" s="62">
        <v>261</v>
      </c>
      <c r="BM66" s="62">
        <v>29919</v>
      </c>
      <c r="BN66" s="62">
        <v>372</v>
      </c>
      <c r="BO66" s="62">
        <v>1710</v>
      </c>
      <c r="BP66" s="62">
        <v>3109</v>
      </c>
      <c r="BQ66" s="62">
        <v>11355</v>
      </c>
      <c r="BR66" s="62">
        <v>1075</v>
      </c>
      <c r="BS66" s="62">
        <v>977</v>
      </c>
      <c r="BT66" s="62">
        <v>621</v>
      </c>
      <c r="BU66" s="62">
        <v>0</v>
      </c>
      <c r="BV66" s="62">
        <v>621</v>
      </c>
      <c r="BW66" s="62">
        <v>552</v>
      </c>
      <c r="BX66" s="62">
        <v>134</v>
      </c>
      <c r="BY66" s="62">
        <v>164</v>
      </c>
      <c r="BZ66" s="62">
        <v>42</v>
      </c>
      <c r="CA66" s="62">
        <v>8</v>
      </c>
      <c r="CB66" s="62">
        <v>2472</v>
      </c>
      <c r="CC66" s="62">
        <v>216</v>
      </c>
      <c r="CD66" s="62">
        <v>44</v>
      </c>
      <c r="CE66" s="62">
        <v>1231</v>
      </c>
      <c r="CF66" s="62">
        <v>127</v>
      </c>
      <c r="CG66" s="62">
        <v>90</v>
      </c>
      <c r="CH66" s="62">
        <v>2</v>
      </c>
      <c r="CI66" s="62">
        <v>97</v>
      </c>
      <c r="CJ66" s="62">
        <v>3405</v>
      </c>
      <c r="CK66" s="62">
        <v>5621</v>
      </c>
      <c r="CL66" s="62">
        <v>404</v>
      </c>
      <c r="CM66" s="62">
        <v>3495</v>
      </c>
      <c r="CN66" s="62">
        <v>175</v>
      </c>
      <c r="CO66" s="62">
        <v>2506</v>
      </c>
      <c r="CP66" s="62">
        <v>1322</v>
      </c>
      <c r="CQ66" s="62">
        <v>139</v>
      </c>
      <c r="CR66" s="62">
        <v>178</v>
      </c>
      <c r="CS66" s="62">
        <v>80</v>
      </c>
      <c r="CT66" s="62">
        <v>168</v>
      </c>
      <c r="CU66" s="62">
        <v>845</v>
      </c>
      <c r="CV66" s="62">
        <v>3073</v>
      </c>
      <c r="CW66" s="62">
        <v>2839</v>
      </c>
      <c r="CX66" s="62">
        <v>1206</v>
      </c>
      <c r="CY66" s="62">
        <v>2398</v>
      </c>
      <c r="CZ66" s="62">
        <v>789</v>
      </c>
      <c r="DA66" s="62">
        <v>0</v>
      </c>
      <c r="DB66" s="24">
        <v>158</v>
      </c>
      <c r="DC66" s="24">
        <v>196448</v>
      </c>
      <c r="DD66" s="43">
        <v>49</v>
      </c>
      <c r="DE66" s="62">
        <v>40787</v>
      </c>
      <c r="DF66" s="62">
        <v>0</v>
      </c>
      <c r="DG66" s="62">
        <v>0</v>
      </c>
      <c r="DH66" s="62">
        <v>0</v>
      </c>
      <c r="DI66" s="62">
        <v>0</v>
      </c>
      <c r="DJ66" s="62">
        <v>0</v>
      </c>
      <c r="DK66" s="62">
        <v>40836</v>
      </c>
      <c r="DL66" s="39">
        <v>237284</v>
      </c>
      <c r="DM66" s="39">
        <v>186962</v>
      </c>
      <c r="DN66" s="39">
        <v>227798</v>
      </c>
      <c r="DO66" s="39">
        <v>424246</v>
      </c>
      <c r="DP66" s="39">
        <v>-89181</v>
      </c>
      <c r="DQ66" s="39">
        <v>138617</v>
      </c>
      <c r="DR66" s="39">
        <v>335065</v>
      </c>
      <c r="DT66" s="395">
        <v>40787</v>
      </c>
    </row>
    <row r="67" spans="1:124" ht="12.75" customHeight="1">
      <c r="A67" s="253">
        <v>462</v>
      </c>
      <c r="B67" s="82" t="s">
        <v>279</v>
      </c>
      <c r="C67" s="62">
        <v>0</v>
      </c>
      <c r="D67" s="62">
        <v>0</v>
      </c>
      <c r="E67" s="62">
        <v>12</v>
      </c>
      <c r="F67" s="62">
        <v>11</v>
      </c>
      <c r="G67" s="62">
        <v>0</v>
      </c>
      <c r="H67" s="62">
        <v>0</v>
      </c>
      <c r="I67" s="62">
        <v>1</v>
      </c>
      <c r="J67" s="62">
        <v>222</v>
      </c>
      <c r="K67" s="62">
        <v>277</v>
      </c>
      <c r="L67" s="62">
        <v>11</v>
      </c>
      <c r="M67" s="62">
        <v>0</v>
      </c>
      <c r="N67" s="62">
        <v>28</v>
      </c>
      <c r="O67" s="62">
        <v>15</v>
      </c>
      <c r="P67" s="62">
        <v>2</v>
      </c>
      <c r="Q67" s="62">
        <v>5</v>
      </c>
      <c r="R67" s="62">
        <v>39</v>
      </c>
      <c r="S67" s="62">
        <v>3</v>
      </c>
      <c r="T67" s="62">
        <v>10</v>
      </c>
      <c r="U67" s="62">
        <v>115</v>
      </c>
      <c r="V67" s="62">
        <v>91</v>
      </c>
      <c r="W67" s="62">
        <v>26</v>
      </c>
      <c r="X67" s="62">
        <v>280</v>
      </c>
      <c r="Y67" s="62">
        <v>65</v>
      </c>
      <c r="Z67" s="62">
        <v>0</v>
      </c>
      <c r="AA67" s="62">
        <v>127</v>
      </c>
      <c r="AB67" s="62">
        <v>151</v>
      </c>
      <c r="AC67" s="62">
        <v>3</v>
      </c>
      <c r="AD67" s="62">
        <v>71</v>
      </c>
      <c r="AE67" s="62">
        <v>356</v>
      </c>
      <c r="AF67" s="62">
        <v>63</v>
      </c>
      <c r="AG67" s="62">
        <v>0</v>
      </c>
      <c r="AH67" s="62">
        <v>0</v>
      </c>
      <c r="AI67" s="62">
        <v>19</v>
      </c>
      <c r="AJ67" s="62">
        <v>266</v>
      </c>
      <c r="AK67" s="62">
        <v>75</v>
      </c>
      <c r="AL67" s="62">
        <v>3357</v>
      </c>
      <c r="AM67" s="62">
        <v>81</v>
      </c>
      <c r="AN67" s="62">
        <v>0</v>
      </c>
      <c r="AO67" s="62">
        <v>149</v>
      </c>
      <c r="AP67" s="62">
        <v>76</v>
      </c>
      <c r="AQ67" s="62">
        <v>54</v>
      </c>
      <c r="AR67" s="62">
        <v>141</v>
      </c>
      <c r="AS67" s="62">
        <v>109</v>
      </c>
      <c r="AT67" s="62">
        <v>43</v>
      </c>
      <c r="AU67" s="62">
        <v>143</v>
      </c>
      <c r="AV67" s="62">
        <v>586</v>
      </c>
      <c r="AW67" s="62">
        <v>24</v>
      </c>
      <c r="AX67" s="62">
        <v>16</v>
      </c>
      <c r="AY67" s="62">
        <v>0</v>
      </c>
      <c r="AZ67" s="62">
        <v>2</v>
      </c>
      <c r="BA67" s="62">
        <v>9</v>
      </c>
      <c r="BB67" s="62">
        <v>43</v>
      </c>
      <c r="BC67" s="62">
        <v>12</v>
      </c>
      <c r="BD67" s="62">
        <v>1498</v>
      </c>
      <c r="BE67" s="62">
        <v>126</v>
      </c>
      <c r="BF67" s="62">
        <v>1</v>
      </c>
      <c r="BG67" s="62">
        <v>5</v>
      </c>
      <c r="BH67" s="62">
        <v>97</v>
      </c>
      <c r="BI67" s="62">
        <v>195</v>
      </c>
      <c r="BJ67" s="62">
        <v>59</v>
      </c>
      <c r="BK67" s="62">
        <v>63</v>
      </c>
      <c r="BL67" s="62">
        <v>36</v>
      </c>
      <c r="BM67" s="62">
        <v>442</v>
      </c>
      <c r="BN67" s="62">
        <v>278</v>
      </c>
      <c r="BO67" s="62">
        <v>64</v>
      </c>
      <c r="BP67" s="62">
        <v>165</v>
      </c>
      <c r="BQ67" s="62">
        <v>2635</v>
      </c>
      <c r="BR67" s="62">
        <v>218</v>
      </c>
      <c r="BS67" s="62">
        <v>138</v>
      </c>
      <c r="BT67" s="62">
        <v>22</v>
      </c>
      <c r="BU67" s="62">
        <v>0</v>
      </c>
      <c r="BV67" s="62">
        <v>6</v>
      </c>
      <c r="BW67" s="62">
        <v>82</v>
      </c>
      <c r="BX67" s="62">
        <v>20</v>
      </c>
      <c r="BY67" s="62">
        <v>115</v>
      </c>
      <c r="BZ67" s="62">
        <v>8</v>
      </c>
      <c r="CA67" s="62">
        <v>1</v>
      </c>
      <c r="CB67" s="62">
        <v>8</v>
      </c>
      <c r="CC67" s="62">
        <v>24</v>
      </c>
      <c r="CD67" s="62">
        <v>7</v>
      </c>
      <c r="CE67" s="62">
        <v>122</v>
      </c>
      <c r="CF67" s="62">
        <v>22</v>
      </c>
      <c r="CG67" s="62">
        <v>7</v>
      </c>
      <c r="CH67" s="62">
        <v>0</v>
      </c>
      <c r="CI67" s="62">
        <v>15</v>
      </c>
      <c r="CJ67" s="62">
        <v>979</v>
      </c>
      <c r="CK67" s="62">
        <v>1164</v>
      </c>
      <c r="CL67" s="62">
        <v>189</v>
      </c>
      <c r="CM67" s="62">
        <v>923</v>
      </c>
      <c r="CN67" s="62">
        <v>47</v>
      </c>
      <c r="CO67" s="62">
        <v>904</v>
      </c>
      <c r="CP67" s="62">
        <v>624</v>
      </c>
      <c r="CQ67" s="62">
        <v>73</v>
      </c>
      <c r="CR67" s="62">
        <v>6</v>
      </c>
      <c r="CS67" s="62">
        <v>5</v>
      </c>
      <c r="CT67" s="62">
        <v>128</v>
      </c>
      <c r="CU67" s="62">
        <v>290</v>
      </c>
      <c r="CV67" s="62">
        <v>1453</v>
      </c>
      <c r="CW67" s="62">
        <v>2590</v>
      </c>
      <c r="CX67" s="62">
        <v>401</v>
      </c>
      <c r="CY67" s="62">
        <v>119</v>
      </c>
      <c r="CZ67" s="62">
        <v>250</v>
      </c>
      <c r="DA67" s="62">
        <v>0</v>
      </c>
      <c r="DB67" s="24">
        <v>6</v>
      </c>
      <c r="DC67" s="24">
        <v>23819</v>
      </c>
      <c r="DD67" s="43">
        <v>13</v>
      </c>
      <c r="DE67" s="62">
        <v>11397</v>
      </c>
      <c r="DF67" s="62">
        <v>0</v>
      </c>
      <c r="DG67" s="62">
        <v>0</v>
      </c>
      <c r="DH67" s="62">
        <v>0</v>
      </c>
      <c r="DI67" s="62">
        <v>0</v>
      </c>
      <c r="DJ67" s="62">
        <v>0</v>
      </c>
      <c r="DK67" s="62">
        <v>11410</v>
      </c>
      <c r="DL67" s="39">
        <v>35229</v>
      </c>
      <c r="DM67" s="39">
        <v>248</v>
      </c>
      <c r="DN67" s="39">
        <v>11658</v>
      </c>
      <c r="DO67" s="39">
        <v>35477</v>
      </c>
      <c r="DP67" s="39">
        <v>-18687</v>
      </c>
      <c r="DQ67" s="39">
        <v>-7029</v>
      </c>
      <c r="DR67" s="39">
        <v>16790</v>
      </c>
      <c r="DT67" s="395">
        <v>11397</v>
      </c>
    </row>
    <row r="68" spans="1:124" ht="12.75" customHeight="1">
      <c r="A68" s="254">
        <v>471</v>
      </c>
      <c r="B68" s="255" t="s">
        <v>204</v>
      </c>
      <c r="C68" s="63">
        <v>10</v>
      </c>
      <c r="D68" s="63">
        <v>62</v>
      </c>
      <c r="E68" s="63">
        <v>18</v>
      </c>
      <c r="F68" s="63">
        <v>6</v>
      </c>
      <c r="G68" s="63">
        <v>11</v>
      </c>
      <c r="H68" s="63">
        <v>0</v>
      </c>
      <c r="I68" s="63">
        <v>79</v>
      </c>
      <c r="J68" s="63">
        <v>283</v>
      </c>
      <c r="K68" s="63">
        <v>291</v>
      </c>
      <c r="L68" s="63">
        <v>0</v>
      </c>
      <c r="M68" s="63">
        <v>0</v>
      </c>
      <c r="N68" s="63">
        <v>3</v>
      </c>
      <c r="O68" s="63">
        <v>12</v>
      </c>
      <c r="P68" s="63">
        <v>10</v>
      </c>
      <c r="Q68" s="63">
        <v>5</v>
      </c>
      <c r="R68" s="63">
        <v>183</v>
      </c>
      <c r="S68" s="63">
        <v>3</v>
      </c>
      <c r="T68" s="63">
        <v>6</v>
      </c>
      <c r="U68" s="63">
        <v>20</v>
      </c>
      <c r="V68" s="63">
        <v>57</v>
      </c>
      <c r="W68" s="63">
        <v>151</v>
      </c>
      <c r="X68" s="63">
        <v>548</v>
      </c>
      <c r="Y68" s="63">
        <v>119</v>
      </c>
      <c r="Z68" s="63">
        <v>1</v>
      </c>
      <c r="AA68" s="63">
        <v>111</v>
      </c>
      <c r="AB68" s="63">
        <v>159</v>
      </c>
      <c r="AC68" s="63">
        <v>108</v>
      </c>
      <c r="AD68" s="63">
        <v>150</v>
      </c>
      <c r="AE68" s="63">
        <v>56</v>
      </c>
      <c r="AF68" s="63">
        <v>11</v>
      </c>
      <c r="AG68" s="63">
        <v>0</v>
      </c>
      <c r="AH68" s="63">
        <v>0</v>
      </c>
      <c r="AI68" s="63">
        <v>60</v>
      </c>
      <c r="AJ68" s="63">
        <v>12</v>
      </c>
      <c r="AK68" s="63">
        <v>13</v>
      </c>
      <c r="AL68" s="63">
        <v>767</v>
      </c>
      <c r="AM68" s="63">
        <v>3</v>
      </c>
      <c r="AN68" s="63">
        <v>0</v>
      </c>
      <c r="AO68" s="63">
        <v>296</v>
      </c>
      <c r="AP68" s="63">
        <v>7</v>
      </c>
      <c r="AQ68" s="63">
        <v>15</v>
      </c>
      <c r="AR68" s="63">
        <v>17</v>
      </c>
      <c r="AS68" s="63">
        <v>44</v>
      </c>
      <c r="AT68" s="63">
        <v>21</v>
      </c>
      <c r="AU68" s="63">
        <v>50</v>
      </c>
      <c r="AV68" s="63">
        <v>202</v>
      </c>
      <c r="AW68" s="63">
        <v>22</v>
      </c>
      <c r="AX68" s="63">
        <v>6</v>
      </c>
      <c r="AY68" s="63">
        <v>1</v>
      </c>
      <c r="AZ68" s="63">
        <v>3</v>
      </c>
      <c r="BA68" s="63">
        <v>9</v>
      </c>
      <c r="BB68" s="63">
        <v>23</v>
      </c>
      <c r="BC68" s="63">
        <v>5</v>
      </c>
      <c r="BD68" s="63">
        <v>137</v>
      </c>
      <c r="BE68" s="63">
        <v>93</v>
      </c>
      <c r="BF68" s="63">
        <v>0</v>
      </c>
      <c r="BG68" s="63">
        <v>3</v>
      </c>
      <c r="BH68" s="63">
        <v>72</v>
      </c>
      <c r="BI68" s="63">
        <v>152</v>
      </c>
      <c r="BJ68" s="63">
        <v>75</v>
      </c>
      <c r="BK68" s="63">
        <v>60</v>
      </c>
      <c r="BL68" s="63">
        <v>51</v>
      </c>
      <c r="BM68" s="63">
        <v>121</v>
      </c>
      <c r="BN68" s="63">
        <v>61</v>
      </c>
      <c r="BO68" s="63">
        <v>103</v>
      </c>
      <c r="BP68" s="63">
        <v>401</v>
      </c>
      <c r="BQ68" s="63">
        <v>1392</v>
      </c>
      <c r="BR68" s="63">
        <v>290</v>
      </c>
      <c r="BS68" s="63">
        <v>128</v>
      </c>
      <c r="BT68" s="63">
        <v>30</v>
      </c>
      <c r="BU68" s="63">
        <v>0</v>
      </c>
      <c r="BV68" s="63">
        <v>76</v>
      </c>
      <c r="BW68" s="63">
        <v>141</v>
      </c>
      <c r="BX68" s="63">
        <v>819</v>
      </c>
      <c r="BY68" s="63">
        <v>120</v>
      </c>
      <c r="BZ68" s="63">
        <v>3</v>
      </c>
      <c r="CA68" s="63">
        <v>3</v>
      </c>
      <c r="CB68" s="63">
        <v>89</v>
      </c>
      <c r="CC68" s="63">
        <v>80</v>
      </c>
      <c r="CD68" s="63">
        <v>5</v>
      </c>
      <c r="CE68" s="63">
        <v>694</v>
      </c>
      <c r="CF68" s="63">
        <v>16</v>
      </c>
      <c r="CG68" s="63">
        <v>7</v>
      </c>
      <c r="CH68" s="63">
        <v>0</v>
      </c>
      <c r="CI68" s="63">
        <v>20</v>
      </c>
      <c r="CJ68" s="63">
        <v>1458</v>
      </c>
      <c r="CK68" s="63">
        <v>2084</v>
      </c>
      <c r="CL68" s="63">
        <v>557</v>
      </c>
      <c r="CM68" s="63">
        <v>2099</v>
      </c>
      <c r="CN68" s="63">
        <v>58</v>
      </c>
      <c r="CO68" s="63">
        <v>795</v>
      </c>
      <c r="CP68" s="63">
        <v>806</v>
      </c>
      <c r="CQ68" s="63">
        <v>102</v>
      </c>
      <c r="CR68" s="63">
        <v>18</v>
      </c>
      <c r="CS68" s="63">
        <v>3</v>
      </c>
      <c r="CT68" s="63">
        <v>42</v>
      </c>
      <c r="CU68" s="63">
        <v>161</v>
      </c>
      <c r="CV68" s="63">
        <v>923</v>
      </c>
      <c r="CW68" s="63">
        <v>1388</v>
      </c>
      <c r="CX68" s="63">
        <v>651</v>
      </c>
      <c r="CY68" s="63">
        <v>387</v>
      </c>
      <c r="CZ68" s="63">
        <v>171</v>
      </c>
      <c r="DA68" s="63">
        <v>0</v>
      </c>
      <c r="DB68" s="25">
        <v>50</v>
      </c>
      <c r="DC68" s="25">
        <v>21044</v>
      </c>
      <c r="DD68" s="50">
        <v>25</v>
      </c>
      <c r="DE68" s="63">
        <v>15897</v>
      </c>
      <c r="DF68" s="63">
        <v>-800</v>
      </c>
      <c r="DG68" s="63">
        <v>755</v>
      </c>
      <c r="DH68" s="63">
        <v>0</v>
      </c>
      <c r="DI68" s="63">
        <v>0</v>
      </c>
      <c r="DJ68" s="63">
        <v>0</v>
      </c>
      <c r="DK68" s="63">
        <v>15877</v>
      </c>
      <c r="DL68" s="47">
        <v>36921</v>
      </c>
      <c r="DM68" s="47">
        <v>0</v>
      </c>
      <c r="DN68" s="47">
        <v>15877</v>
      </c>
      <c r="DO68" s="47">
        <v>36921</v>
      </c>
      <c r="DP68" s="47">
        <v>0</v>
      </c>
      <c r="DQ68" s="47">
        <v>15877</v>
      </c>
      <c r="DR68" s="47">
        <v>36921</v>
      </c>
      <c r="DT68" s="395">
        <v>15897</v>
      </c>
    </row>
    <row r="69" spans="1:124" ht="12.75" customHeight="1">
      <c r="A69" s="253">
        <v>481</v>
      </c>
      <c r="B69" s="82" t="s">
        <v>205</v>
      </c>
      <c r="C69" s="62">
        <v>0</v>
      </c>
      <c r="D69" s="62">
        <v>25</v>
      </c>
      <c r="E69" s="62">
        <v>14</v>
      </c>
      <c r="F69" s="62">
        <v>4</v>
      </c>
      <c r="G69" s="62">
        <v>0</v>
      </c>
      <c r="H69" s="62">
        <v>0</v>
      </c>
      <c r="I69" s="62">
        <v>44</v>
      </c>
      <c r="J69" s="62">
        <v>93</v>
      </c>
      <c r="K69" s="62">
        <v>25</v>
      </c>
      <c r="L69" s="62">
        <v>3</v>
      </c>
      <c r="M69" s="62">
        <v>0</v>
      </c>
      <c r="N69" s="62">
        <v>0</v>
      </c>
      <c r="O69" s="62">
        <v>2</v>
      </c>
      <c r="P69" s="62">
        <v>8</v>
      </c>
      <c r="Q69" s="62">
        <v>2</v>
      </c>
      <c r="R69" s="62">
        <v>102</v>
      </c>
      <c r="S69" s="62">
        <v>1</v>
      </c>
      <c r="T69" s="62">
        <v>5</v>
      </c>
      <c r="U69" s="62">
        <v>29</v>
      </c>
      <c r="V69" s="62">
        <v>105</v>
      </c>
      <c r="W69" s="62">
        <v>231</v>
      </c>
      <c r="X69" s="62">
        <v>321</v>
      </c>
      <c r="Y69" s="62">
        <v>16</v>
      </c>
      <c r="Z69" s="62">
        <v>1</v>
      </c>
      <c r="AA69" s="62">
        <v>98</v>
      </c>
      <c r="AB69" s="62">
        <v>42</v>
      </c>
      <c r="AC69" s="62">
        <v>0</v>
      </c>
      <c r="AD69" s="62">
        <v>11</v>
      </c>
      <c r="AE69" s="62">
        <v>2</v>
      </c>
      <c r="AF69" s="62">
        <v>1</v>
      </c>
      <c r="AG69" s="62">
        <v>0</v>
      </c>
      <c r="AH69" s="62">
        <v>0</v>
      </c>
      <c r="AI69" s="62">
        <v>85</v>
      </c>
      <c r="AJ69" s="62">
        <v>3</v>
      </c>
      <c r="AK69" s="62">
        <v>57</v>
      </c>
      <c r="AL69" s="62">
        <v>260</v>
      </c>
      <c r="AM69" s="62">
        <v>0</v>
      </c>
      <c r="AN69" s="62">
        <v>0</v>
      </c>
      <c r="AO69" s="62">
        <v>0</v>
      </c>
      <c r="AP69" s="62">
        <v>19</v>
      </c>
      <c r="AQ69" s="62">
        <v>1</v>
      </c>
      <c r="AR69" s="62">
        <v>0</v>
      </c>
      <c r="AS69" s="62">
        <v>15</v>
      </c>
      <c r="AT69" s="62">
        <v>0</v>
      </c>
      <c r="AU69" s="62">
        <v>3</v>
      </c>
      <c r="AV69" s="62">
        <v>116</v>
      </c>
      <c r="AW69" s="62">
        <v>7</v>
      </c>
      <c r="AX69" s="62">
        <v>3</v>
      </c>
      <c r="AY69" s="62">
        <v>0</v>
      </c>
      <c r="AZ69" s="62">
        <v>0</v>
      </c>
      <c r="BA69" s="62">
        <v>3</v>
      </c>
      <c r="BB69" s="62">
        <v>3</v>
      </c>
      <c r="BC69" s="62">
        <v>4</v>
      </c>
      <c r="BD69" s="62">
        <v>15</v>
      </c>
      <c r="BE69" s="62">
        <v>118</v>
      </c>
      <c r="BF69" s="62">
        <v>0</v>
      </c>
      <c r="BG69" s="62">
        <v>0</v>
      </c>
      <c r="BH69" s="62">
        <v>0</v>
      </c>
      <c r="BI69" s="62">
        <v>70</v>
      </c>
      <c r="BJ69" s="62">
        <v>0</v>
      </c>
      <c r="BK69" s="62">
        <v>386</v>
      </c>
      <c r="BL69" s="62">
        <v>294</v>
      </c>
      <c r="BM69" s="62">
        <v>1902</v>
      </c>
      <c r="BN69" s="62">
        <v>17</v>
      </c>
      <c r="BO69" s="62">
        <v>43</v>
      </c>
      <c r="BP69" s="62">
        <v>0</v>
      </c>
      <c r="BQ69" s="62">
        <v>578</v>
      </c>
      <c r="BR69" s="62">
        <v>486</v>
      </c>
      <c r="BS69" s="62">
        <v>5</v>
      </c>
      <c r="BT69" s="62">
        <v>0</v>
      </c>
      <c r="BU69" s="62">
        <v>0</v>
      </c>
      <c r="BV69" s="62">
        <v>174</v>
      </c>
      <c r="BW69" s="62">
        <v>206</v>
      </c>
      <c r="BX69" s="62">
        <v>0</v>
      </c>
      <c r="BY69" s="62">
        <v>223</v>
      </c>
      <c r="BZ69" s="62">
        <v>8</v>
      </c>
      <c r="CA69" s="62">
        <v>7</v>
      </c>
      <c r="CB69" s="62">
        <v>56</v>
      </c>
      <c r="CC69" s="62">
        <v>96</v>
      </c>
      <c r="CD69" s="62">
        <v>8</v>
      </c>
      <c r="CE69" s="62">
        <v>798</v>
      </c>
      <c r="CF69" s="62">
        <v>71</v>
      </c>
      <c r="CG69" s="62">
        <v>9</v>
      </c>
      <c r="CH69" s="62">
        <v>1</v>
      </c>
      <c r="CI69" s="62">
        <v>15</v>
      </c>
      <c r="CJ69" s="62">
        <v>6698</v>
      </c>
      <c r="CK69" s="62">
        <v>1042</v>
      </c>
      <c r="CL69" s="62">
        <v>108</v>
      </c>
      <c r="CM69" s="62">
        <v>1081</v>
      </c>
      <c r="CN69" s="62">
        <v>68</v>
      </c>
      <c r="CO69" s="62">
        <v>354</v>
      </c>
      <c r="CP69" s="62">
        <v>313</v>
      </c>
      <c r="CQ69" s="62">
        <v>1</v>
      </c>
      <c r="CR69" s="62">
        <v>21</v>
      </c>
      <c r="CS69" s="62">
        <v>2</v>
      </c>
      <c r="CT69" s="62">
        <v>25</v>
      </c>
      <c r="CU69" s="62">
        <v>28</v>
      </c>
      <c r="CV69" s="62">
        <v>2515</v>
      </c>
      <c r="CW69" s="62">
        <v>1613</v>
      </c>
      <c r="CX69" s="62">
        <v>359</v>
      </c>
      <c r="CY69" s="62">
        <v>596</v>
      </c>
      <c r="CZ69" s="62">
        <v>320</v>
      </c>
      <c r="DA69" s="62">
        <v>0</v>
      </c>
      <c r="DB69" s="24">
        <v>393</v>
      </c>
      <c r="DC69" s="24">
        <v>22887</v>
      </c>
      <c r="DD69" s="43">
        <v>0</v>
      </c>
      <c r="DE69" s="62">
        <v>1587</v>
      </c>
      <c r="DF69" s="62">
        <v>3559</v>
      </c>
      <c r="DG69" s="62">
        <v>1070</v>
      </c>
      <c r="DH69" s="62">
        <v>0</v>
      </c>
      <c r="DI69" s="62">
        <v>0</v>
      </c>
      <c r="DJ69" s="62">
        <v>0</v>
      </c>
      <c r="DK69" s="62">
        <v>6216</v>
      </c>
      <c r="DL69" s="39">
        <v>29103</v>
      </c>
      <c r="DM69" s="39">
        <v>17018</v>
      </c>
      <c r="DN69" s="39">
        <v>23234</v>
      </c>
      <c r="DO69" s="39">
        <v>46121</v>
      </c>
      <c r="DP69" s="39">
        <v>-1757</v>
      </c>
      <c r="DQ69" s="39">
        <v>21477</v>
      </c>
      <c r="DR69" s="39">
        <v>44364</v>
      </c>
      <c r="DT69" s="395">
        <v>1587</v>
      </c>
    </row>
    <row r="70" spans="1:124" ht="12.75" customHeight="1">
      <c r="A70" s="253">
        <v>511</v>
      </c>
      <c r="B70" s="82" t="s">
        <v>3</v>
      </c>
      <c r="C70" s="62">
        <v>6430</v>
      </c>
      <c r="D70" s="62">
        <v>2601</v>
      </c>
      <c r="E70" s="62">
        <v>535</v>
      </c>
      <c r="F70" s="62">
        <v>693</v>
      </c>
      <c r="G70" s="62">
        <v>3140</v>
      </c>
      <c r="H70" s="62">
        <v>0</v>
      </c>
      <c r="I70" s="62">
        <v>583</v>
      </c>
      <c r="J70" s="62">
        <v>11541</v>
      </c>
      <c r="K70" s="62">
        <v>3916</v>
      </c>
      <c r="L70" s="62">
        <v>1095</v>
      </c>
      <c r="M70" s="62">
        <v>0</v>
      </c>
      <c r="N70" s="62">
        <v>367</v>
      </c>
      <c r="O70" s="62">
        <v>1035</v>
      </c>
      <c r="P70" s="62">
        <v>1604</v>
      </c>
      <c r="Q70" s="62">
        <v>998</v>
      </c>
      <c r="R70" s="62">
        <v>1931</v>
      </c>
      <c r="S70" s="62">
        <v>308</v>
      </c>
      <c r="T70" s="62">
        <v>880</v>
      </c>
      <c r="U70" s="62">
        <v>252</v>
      </c>
      <c r="V70" s="62">
        <v>554</v>
      </c>
      <c r="W70" s="62">
        <v>2354</v>
      </c>
      <c r="X70" s="62">
        <v>5113</v>
      </c>
      <c r="Y70" s="62">
        <v>1949</v>
      </c>
      <c r="Z70" s="62">
        <v>13</v>
      </c>
      <c r="AA70" s="62">
        <v>1510</v>
      </c>
      <c r="AB70" s="62">
        <v>3705</v>
      </c>
      <c r="AC70" s="62">
        <v>4107</v>
      </c>
      <c r="AD70" s="62">
        <v>1695</v>
      </c>
      <c r="AE70" s="62">
        <v>3771</v>
      </c>
      <c r="AF70" s="62">
        <v>863</v>
      </c>
      <c r="AG70" s="62">
        <v>87</v>
      </c>
      <c r="AH70" s="62">
        <v>2</v>
      </c>
      <c r="AI70" s="62">
        <v>1304</v>
      </c>
      <c r="AJ70" s="62">
        <v>637</v>
      </c>
      <c r="AK70" s="62">
        <v>759</v>
      </c>
      <c r="AL70" s="62">
        <v>12078</v>
      </c>
      <c r="AM70" s="62">
        <v>184</v>
      </c>
      <c r="AN70" s="62">
        <v>321</v>
      </c>
      <c r="AO70" s="62">
        <v>5751</v>
      </c>
      <c r="AP70" s="62">
        <v>1287</v>
      </c>
      <c r="AQ70" s="62">
        <v>1173</v>
      </c>
      <c r="AR70" s="62">
        <v>1221</v>
      </c>
      <c r="AS70" s="62">
        <v>2968</v>
      </c>
      <c r="AT70" s="62">
        <v>1565</v>
      </c>
      <c r="AU70" s="62">
        <v>7597</v>
      </c>
      <c r="AV70" s="62">
        <v>8322</v>
      </c>
      <c r="AW70" s="62">
        <v>640</v>
      </c>
      <c r="AX70" s="62">
        <v>918</v>
      </c>
      <c r="AY70" s="62">
        <v>87</v>
      </c>
      <c r="AZ70" s="62">
        <v>242</v>
      </c>
      <c r="BA70" s="62">
        <v>451</v>
      </c>
      <c r="BB70" s="62">
        <v>8386</v>
      </c>
      <c r="BC70" s="62">
        <v>710</v>
      </c>
      <c r="BD70" s="62">
        <v>14021</v>
      </c>
      <c r="BE70" s="62">
        <v>9372</v>
      </c>
      <c r="BF70" s="62">
        <v>6</v>
      </c>
      <c r="BG70" s="62">
        <v>482</v>
      </c>
      <c r="BH70" s="62">
        <v>175</v>
      </c>
      <c r="BI70" s="62">
        <v>13234</v>
      </c>
      <c r="BJ70" s="62">
        <v>4193</v>
      </c>
      <c r="BK70" s="62">
        <v>4763</v>
      </c>
      <c r="BL70" s="62">
        <v>2836</v>
      </c>
      <c r="BM70" s="62">
        <v>5996</v>
      </c>
      <c r="BN70" s="62">
        <v>392</v>
      </c>
      <c r="BO70" s="62">
        <v>734</v>
      </c>
      <c r="BP70" s="62">
        <v>654</v>
      </c>
      <c r="BQ70" s="62">
        <v>6209</v>
      </c>
      <c r="BR70" s="62">
        <v>1257</v>
      </c>
      <c r="BS70" s="62">
        <v>95</v>
      </c>
      <c r="BT70" s="62">
        <v>369</v>
      </c>
      <c r="BU70" s="62">
        <v>239</v>
      </c>
      <c r="BV70" s="62">
        <v>30</v>
      </c>
      <c r="BW70" s="62">
        <v>1681</v>
      </c>
      <c r="BX70" s="62">
        <v>8861</v>
      </c>
      <c r="BY70" s="62">
        <v>2378</v>
      </c>
      <c r="BZ70" s="62">
        <v>124</v>
      </c>
      <c r="CA70" s="62">
        <v>20</v>
      </c>
      <c r="CB70" s="62">
        <v>390</v>
      </c>
      <c r="CC70" s="62">
        <v>174</v>
      </c>
      <c r="CD70" s="62">
        <v>50</v>
      </c>
      <c r="CE70" s="62">
        <v>657</v>
      </c>
      <c r="CF70" s="62">
        <v>97</v>
      </c>
      <c r="CG70" s="62">
        <v>591</v>
      </c>
      <c r="CH70" s="62">
        <v>3</v>
      </c>
      <c r="CI70" s="62">
        <v>1030</v>
      </c>
      <c r="CJ70" s="62">
        <v>3598</v>
      </c>
      <c r="CK70" s="62">
        <v>2109</v>
      </c>
      <c r="CL70" s="62">
        <v>1261</v>
      </c>
      <c r="CM70" s="62">
        <v>30103</v>
      </c>
      <c r="CN70" s="62">
        <v>312</v>
      </c>
      <c r="CO70" s="62">
        <v>3596</v>
      </c>
      <c r="CP70" s="62">
        <v>2719</v>
      </c>
      <c r="CQ70" s="62">
        <v>1767</v>
      </c>
      <c r="CR70" s="62">
        <v>681</v>
      </c>
      <c r="CS70" s="62">
        <v>120</v>
      </c>
      <c r="CT70" s="62">
        <v>3122</v>
      </c>
      <c r="CU70" s="62">
        <v>2008</v>
      </c>
      <c r="CV70" s="62">
        <v>4173</v>
      </c>
      <c r="CW70" s="62">
        <v>18454</v>
      </c>
      <c r="CX70" s="62">
        <v>1161</v>
      </c>
      <c r="CY70" s="62">
        <v>1468</v>
      </c>
      <c r="CZ70" s="62">
        <v>1181</v>
      </c>
      <c r="DA70" s="62">
        <v>2570</v>
      </c>
      <c r="DB70" s="24">
        <v>365</v>
      </c>
      <c r="DC70" s="24">
        <v>282114</v>
      </c>
      <c r="DD70" s="43">
        <v>15257</v>
      </c>
      <c r="DE70" s="62">
        <v>395788</v>
      </c>
      <c r="DF70" s="62">
        <v>65</v>
      </c>
      <c r="DG70" s="62">
        <v>0</v>
      </c>
      <c r="DH70" s="62">
        <v>4448</v>
      </c>
      <c r="DI70" s="62">
        <v>62874</v>
      </c>
      <c r="DJ70" s="62">
        <v>1595</v>
      </c>
      <c r="DK70" s="62">
        <v>480027</v>
      </c>
      <c r="DL70" s="39">
        <v>762141</v>
      </c>
      <c r="DM70" s="39">
        <v>256433</v>
      </c>
      <c r="DN70" s="39">
        <v>736460</v>
      </c>
      <c r="DO70" s="39">
        <v>1018574</v>
      </c>
      <c r="DP70" s="39">
        <v>-441183</v>
      </c>
      <c r="DQ70" s="39">
        <v>295277</v>
      </c>
      <c r="DR70" s="39">
        <v>577391</v>
      </c>
      <c r="DT70" s="395">
        <v>395788</v>
      </c>
    </row>
    <row r="71" spans="1:124" ht="12.75" customHeight="1">
      <c r="A71" s="253">
        <v>531</v>
      </c>
      <c r="B71" s="82" t="s">
        <v>4</v>
      </c>
      <c r="C71" s="62">
        <v>436</v>
      </c>
      <c r="D71" s="62">
        <v>208</v>
      </c>
      <c r="E71" s="62">
        <v>117</v>
      </c>
      <c r="F71" s="62">
        <v>172</v>
      </c>
      <c r="G71" s="62">
        <v>394</v>
      </c>
      <c r="H71" s="62">
        <v>0</v>
      </c>
      <c r="I71" s="62">
        <v>1018</v>
      </c>
      <c r="J71" s="62">
        <v>651</v>
      </c>
      <c r="K71" s="62">
        <v>3078</v>
      </c>
      <c r="L71" s="62">
        <v>40</v>
      </c>
      <c r="M71" s="62">
        <v>0</v>
      </c>
      <c r="N71" s="62">
        <v>99</v>
      </c>
      <c r="O71" s="62">
        <v>188</v>
      </c>
      <c r="P71" s="62">
        <v>198</v>
      </c>
      <c r="Q71" s="62">
        <v>217</v>
      </c>
      <c r="R71" s="62">
        <v>212</v>
      </c>
      <c r="S71" s="62">
        <v>38</v>
      </c>
      <c r="T71" s="62">
        <v>118</v>
      </c>
      <c r="U71" s="62">
        <v>76</v>
      </c>
      <c r="V71" s="62">
        <v>203</v>
      </c>
      <c r="W71" s="62">
        <v>1037</v>
      </c>
      <c r="X71" s="62">
        <v>1621</v>
      </c>
      <c r="Y71" s="62">
        <v>357</v>
      </c>
      <c r="Z71" s="62">
        <v>0</v>
      </c>
      <c r="AA71" s="62">
        <v>237</v>
      </c>
      <c r="AB71" s="62">
        <v>2366</v>
      </c>
      <c r="AC71" s="62">
        <v>1524</v>
      </c>
      <c r="AD71" s="62">
        <v>509</v>
      </c>
      <c r="AE71" s="62">
        <v>232</v>
      </c>
      <c r="AF71" s="62">
        <v>91</v>
      </c>
      <c r="AG71" s="62">
        <v>6</v>
      </c>
      <c r="AH71" s="62">
        <v>0</v>
      </c>
      <c r="AI71" s="62">
        <v>525</v>
      </c>
      <c r="AJ71" s="62">
        <v>261</v>
      </c>
      <c r="AK71" s="62">
        <v>217</v>
      </c>
      <c r="AL71" s="62">
        <v>5524</v>
      </c>
      <c r="AM71" s="62">
        <v>34</v>
      </c>
      <c r="AN71" s="62">
        <v>27</v>
      </c>
      <c r="AO71" s="62">
        <v>3082</v>
      </c>
      <c r="AP71" s="62">
        <v>172</v>
      </c>
      <c r="AQ71" s="62">
        <v>333</v>
      </c>
      <c r="AR71" s="62">
        <v>322</v>
      </c>
      <c r="AS71" s="62">
        <v>477</v>
      </c>
      <c r="AT71" s="62">
        <v>282</v>
      </c>
      <c r="AU71" s="62">
        <v>805</v>
      </c>
      <c r="AV71" s="62">
        <v>1039</v>
      </c>
      <c r="AW71" s="62">
        <v>114</v>
      </c>
      <c r="AX71" s="62">
        <v>92</v>
      </c>
      <c r="AY71" s="62">
        <v>9</v>
      </c>
      <c r="AZ71" s="62">
        <v>26</v>
      </c>
      <c r="BA71" s="62">
        <v>31</v>
      </c>
      <c r="BB71" s="62">
        <v>773</v>
      </c>
      <c r="BC71" s="62">
        <v>169</v>
      </c>
      <c r="BD71" s="62">
        <v>1539</v>
      </c>
      <c r="BE71" s="62">
        <v>1940</v>
      </c>
      <c r="BF71" s="62">
        <v>0</v>
      </c>
      <c r="BG71" s="62">
        <v>148</v>
      </c>
      <c r="BH71" s="62">
        <v>72</v>
      </c>
      <c r="BI71" s="62">
        <v>2657</v>
      </c>
      <c r="BJ71" s="62">
        <v>420</v>
      </c>
      <c r="BK71" s="62">
        <v>1972</v>
      </c>
      <c r="BL71" s="62">
        <v>1157</v>
      </c>
      <c r="BM71" s="62">
        <v>6079</v>
      </c>
      <c r="BN71" s="62">
        <v>106</v>
      </c>
      <c r="BO71" s="62">
        <v>989</v>
      </c>
      <c r="BP71" s="62">
        <v>1216</v>
      </c>
      <c r="BQ71" s="62">
        <v>9747</v>
      </c>
      <c r="BR71" s="62">
        <v>10097</v>
      </c>
      <c r="BS71" s="62">
        <v>6136</v>
      </c>
      <c r="BT71" s="62">
        <v>7837</v>
      </c>
      <c r="BU71" s="62">
        <v>25333</v>
      </c>
      <c r="BV71" s="62">
        <v>546</v>
      </c>
      <c r="BW71" s="62">
        <v>1439</v>
      </c>
      <c r="BX71" s="62">
        <v>3333</v>
      </c>
      <c r="BY71" s="62">
        <v>6750</v>
      </c>
      <c r="BZ71" s="62">
        <v>265</v>
      </c>
      <c r="CA71" s="62">
        <v>48</v>
      </c>
      <c r="CB71" s="62">
        <v>247</v>
      </c>
      <c r="CC71" s="62">
        <v>396</v>
      </c>
      <c r="CD71" s="62">
        <v>6</v>
      </c>
      <c r="CE71" s="62">
        <v>1246</v>
      </c>
      <c r="CF71" s="62">
        <v>166</v>
      </c>
      <c r="CG71" s="62">
        <v>174</v>
      </c>
      <c r="CH71" s="62">
        <v>3</v>
      </c>
      <c r="CI71" s="62">
        <v>93</v>
      </c>
      <c r="CJ71" s="62">
        <v>7686</v>
      </c>
      <c r="CK71" s="62">
        <v>2896</v>
      </c>
      <c r="CL71" s="62">
        <v>70</v>
      </c>
      <c r="CM71" s="62">
        <v>2730</v>
      </c>
      <c r="CN71" s="62">
        <v>548</v>
      </c>
      <c r="CO71" s="62">
        <v>2781</v>
      </c>
      <c r="CP71" s="62">
        <v>622</v>
      </c>
      <c r="CQ71" s="62">
        <v>1174</v>
      </c>
      <c r="CR71" s="62">
        <v>1942</v>
      </c>
      <c r="CS71" s="62">
        <v>33</v>
      </c>
      <c r="CT71" s="62">
        <v>382</v>
      </c>
      <c r="CU71" s="62">
        <v>723</v>
      </c>
      <c r="CV71" s="62">
        <v>1587</v>
      </c>
      <c r="CW71" s="62">
        <v>853</v>
      </c>
      <c r="CX71" s="62">
        <v>107</v>
      </c>
      <c r="CY71" s="62">
        <v>689</v>
      </c>
      <c r="CZ71" s="62">
        <v>153</v>
      </c>
      <c r="DA71" s="62">
        <v>0</v>
      </c>
      <c r="DB71" s="24">
        <v>103</v>
      </c>
      <c r="DC71" s="24">
        <v>146993</v>
      </c>
      <c r="DD71" s="43">
        <v>3</v>
      </c>
      <c r="DE71" s="62">
        <v>148135</v>
      </c>
      <c r="DF71" s="62">
        <v>0</v>
      </c>
      <c r="DG71" s="62">
        <v>0</v>
      </c>
      <c r="DH71" s="62">
        <v>0</v>
      </c>
      <c r="DI71" s="62">
        <v>0</v>
      </c>
      <c r="DJ71" s="62">
        <v>0</v>
      </c>
      <c r="DK71" s="62">
        <v>148138</v>
      </c>
      <c r="DL71" s="39">
        <v>295131</v>
      </c>
      <c r="DM71" s="39">
        <v>14105</v>
      </c>
      <c r="DN71" s="39">
        <v>162243</v>
      </c>
      <c r="DO71" s="39">
        <v>309236</v>
      </c>
      <c r="DP71" s="39">
        <v>-73827</v>
      </c>
      <c r="DQ71" s="39">
        <v>88416</v>
      </c>
      <c r="DR71" s="39">
        <v>235409</v>
      </c>
      <c r="DT71" s="395">
        <v>148135</v>
      </c>
    </row>
    <row r="72" spans="1:124" ht="12.75" customHeight="1">
      <c r="A72" s="253">
        <v>551</v>
      </c>
      <c r="B72" s="82" t="s">
        <v>280</v>
      </c>
      <c r="C72" s="62">
        <v>25</v>
      </c>
      <c r="D72" s="62">
        <v>0</v>
      </c>
      <c r="E72" s="62">
        <v>100</v>
      </c>
      <c r="F72" s="62">
        <v>19</v>
      </c>
      <c r="G72" s="62">
        <v>23</v>
      </c>
      <c r="H72" s="62">
        <v>0</v>
      </c>
      <c r="I72" s="62">
        <v>70</v>
      </c>
      <c r="J72" s="62">
        <v>196</v>
      </c>
      <c r="K72" s="62">
        <v>209</v>
      </c>
      <c r="L72" s="62">
        <v>4</v>
      </c>
      <c r="M72" s="62">
        <v>0</v>
      </c>
      <c r="N72" s="62">
        <v>8</v>
      </c>
      <c r="O72" s="62">
        <v>30</v>
      </c>
      <c r="P72" s="62">
        <v>21</v>
      </c>
      <c r="Q72" s="62">
        <v>34</v>
      </c>
      <c r="R72" s="62">
        <v>20</v>
      </c>
      <c r="S72" s="62">
        <v>4</v>
      </c>
      <c r="T72" s="62">
        <v>32</v>
      </c>
      <c r="U72" s="62">
        <v>5</v>
      </c>
      <c r="V72" s="62">
        <v>49</v>
      </c>
      <c r="W72" s="62">
        <v>219</v>
      </c>
      <c r="X72" s="62">
        <v>200</v>
      </c>
      <c r="Y72" s="62">
        <v>87</v>
      </c>
      <c r="Z72" s="62">
        <v>1</v>
      </c>
      <c r="AA72" s="62">
        <v>98</v>
      </c>
      <c r="AB72" s="62">
        <v>314</v>
      </c>
      <c r="AC72" s="62">
        <v>82</v>
      </c>
      <c r="AD72" s="62">
        <v>33</v>
      </c>
      <c r="AE72" s="62">
        <v>145</v>
      </c>
      <c r="AF72" s="62">
        <v>31</v>
      </c>
      <c r="AG72" s="62">
        <v>1</v>
      </c>
      <c r="AH72" s="62">
        <v>0</v>
      </c>
      <c r="AI72" s="62">
        <v>94</v>
      </c>
      <c r="AJ72" s="62">
        <v>22</v>
      </c>
      <c r="AK72" s="62">
        <v>18</v>
      </c>
      <c r="AL72" s="62">
        <v>789</v>
      </c>
      <c r="AM72" s="62">
        <v>9</v>
      </c>
      <c r="AN72" s="62">
        <v>2</v>
      </c>
      <c r="AO72" s="62">
        <v>64</v>
      </c>
      <c r="AP72" s="62">
        <v>18</v>
      </c>
      <c r="AQ72" s="62">
        <v>130</v>
      </c>
      <c r="AR72" s="62">
        <v>42</v>
      </c>
      <c r="AS72" s="62">
        <v>134</v>
      </c>
      <c r="AT72" s="62">
        <v>71</v>
      </c>
      <c r="AU72" s="62">
        <v>229</v>
      </c>
      <c r="AV72" s="62">
        <v>178</v>
      </c>
      <c r="AW72" s="62">
        <v>15</v>
      </c>
      <c r="AX72" s="62">
        <v>22</v>
      </c>
      <c r="AY72" s="62">
        <v>4</v>
      </c>
      <c r="AZ72" s="62">
        <v>8</v>
      </c>
      <c r="BA72" s="62">
        <v>3</v>
      </c>
      <c r="BB72" s="62">
        <v>487</v>
      </c>
      <c r="BC72" s="62">
        <v>26</v>
      </c>
      <c r="BD72" s="62">
        <v>197</v>
      </c>
      <c r="BE72" s="62">
        <v>203</v>
      </c>
      <c r="BF72" s="62">
        <v>0</v>
      </c>
      <c r="BG72" s="62">
        <v>6</v>
      </c>
      <c r="BH72" s="62">
        <v>3</v>
      </c>
      <c r="BI72" s="62">
        <v>849</v>
      </c>
      <c r="BJ72" s="62">
        <v>84</v>
      </c>
      <c r="BK72" s="62">
        <v>106</v>
      </c>
      <c r="BL72" s="62">
        <v>107</v>
      </c>
      <c r="BM72" s="62">
        <v>942</v>
      </c>
      <c r="BN72" s="62">
        <v>105</v>
      </c>
      <c r="BO72" s="62">
        <v>35</v>
      </c>
      <c r="BP72" s="62">
        <v>60</v>
      </c>
      <c r="BQ72" s="62">
        <v>10219</v>
      </c>
      <c r="BR72" s="62">
        <v>2587</v>
      </c>
      <c r="BS72" s="62">
        <v>1563</v>
      </c>
      <c r="BT72" s="62">
        <v>9142</v>
      </c>
      <c r="BU72" s="62">
        <v>2670</v>
      </c>
      <c r="BV72" s="62">
        <v>16</v>
      </c>
      <c r="BW72" s="62">
        <v>756</v>
      </c>
      <c r="BX72" s="62">
        <v>1253</v>
      </c>
      <c r="BY72" s="62">
        <v>5745</v>
      </c>
      <c r="BZ72" s="62">
        <v>54</v>
      </c>
      <c r="CA72" s="62">
        <v>134</v>
      </c>
      <c r="CB72" s="62">
        <v>2099</v>
      </c>
      <c r="CC72" s="62">
        <v>399</v>
      </c>
      <c r="CD72" s="62">
        <v>66</v>
      </c>
      <c r="CE72" s="62">
        <v>788</v>
      </c>
      <c r="CF72" s="62">
        <v>163</v>
      </c>
      <c r="CG72" s="62">
        <v>1013</v>
      </c>
      <c r="CH72" s="62">
        <v>16</v>
      </c>
      <c r="CI72" s="62">
        <v>177</v>
      </c>
      <c r="CJ72" s="62">
        <v>316</v>
      </c>
      <c r="CK72" s="62">
        <v>168</v>
      </c>
      <c r="CL72" s="62">
        <v>332</v>
      </c>
      <c r="CM72" s="62">
        <v>5520</v>
      </c>
      <c r="CN72" s="62">
        <v>138</v>
      </c>
      <c r="CO72" s="62">
        <v>458</v>
      </c>
      <c r="CP72" s="62">
        <v>850</v>
      </c>
      <c r="CQ72" s="62">
        <v>580</v>
      </c>
      <c r="CR72" s="62">
        <v>426</v>
      </c>
      <c r="CS72" s="62">
        <v>9</v>
      </c>
      <c r="CT72" s="62">
        <v>81</v>
      </c>
      <c r="CU72" s="62">
        <v>1047</v>
      </c>
      <c r="CV72" s="62">
        <v>569</v>
      </c>
      <c r="CW72" s="62">
        <v>1043</v>
      </c>
      <c r="CX72" s="62">
        <v>684</v>
      </c>
      <c r="CY72" s="62">
        <v>324</v>
      </c>
      <c r="CZ72" s="62">
        <v>564</v>
      </c>
      <c r="DA72" s="62">
        <v>0</v>
      </c>
      <c r="DB72" s="24">
        <v>687</v>
      </c>
      <c r="DC72" s="24">
        <v>59778</v>
      </c>
      <c r="DD72" s="43">
        <v>0</v>
      </c>
      <c r="DE72" s="62">
        <v>1241</v>
      </c>
      <c r="DF72" s="62">
        <v>0</v>
      </c>
      <c r="DG72" s="62">
        <v>0</v>
      </c>
      <c r="DH72" s="62">
        <v>0</v>
      </c>
      <c r="DI72" s="62">
        <v>10187</v>
      </c>
      <c r="DJ72" s="62">
        <v>0</v>
      </c>
      <c r="DK72" s="62">
        <v>11428</v>
      </c>
      <c r="DL72" s="39">
        <v>71206</v>
      </c>
      <c r="DM72" s="39">
        <v>91</v>
      </c>
      <c r="DN72" s="39">
        <v>11519</v>
      </c>
      <c r="DO72" s="39">
        <v>71297</v>
      </c>
      <c r="DP72" s="39">
        <v>-2748</v>
      </c>
      <c r="DQ72" s="39">
        <v>8771</v>
      </c>
      <c r="DR72" s="39">
        <v>68549</v>
      </c>
      <c r="DT72" s="395">
        <v>1241</v>
      </c>
    </row>
    <row r="73" spans="1:124" ht="12.75" customHeight="1">
      <c r="A73" s="254">
        <v>552</v>
      </c>
      <c r="B73" s="255" t="s">
        <v>281</v>
      </c>
      <c r="C73" s="63">
        <v>0</v>
      </c>
      <c r="D73" s="63">
        <v>0</v>
      </c>
      <c r="E73" s="63">
        <v>0</v>
      </c>
      <c r="F73" s="63">
        <v>0</v>
      </c>
      <c r="G73" s="63">
        <v>0</v>
      </c>
      <c r="H73" s="63">
        <v>0</v>
      </c>
      <c r="I73" s="63">
        <v>0</v>
      </c>
      <c r="J73" s="63">
        <v>0</v>
      </c>
      <c r="K73" s="63">
        <v>0</v>
      </c>
      <c r="L73" s="63">
        <v>0</v>
      </c>
      <c r="M73" s="63">
        <v>0</v>
      </c>
      <c r="N73" s="63">
        <v>0</v>
      </c>
      <c r="O73" s="63">
        <v>0</v>
      </c>
      <c r="P73" s="63">
        <v>0</v>
      </c>
      <c r="Q73" s="63">
        <v>0</v>
      </c>
      <c r="R73" s="63">
        <v>0</v>
      </c>
      <c r="S73" s="63">
        <v>0</v>
      </c>
      <c r="T73" s="63">
        <v>0</v>
      </c>
      <c r="U73" s="63">
        <v>0</v>
      </c>
      <c r="V73" s="63">
        <v>0</v>
      </c>
      <c r="W73" s="63">
        <v>0</v>
      </c>
      <c r="X73" s="63">
        <v>0</v>
      </c>
      <c r="Y73" s="63">
        <v>0</v>
      </c>
      <c r="Z73" s="63">
        <v>0</v>
      </c>
      <c r="AA73" s="63">
        <v>0</v>
      </c>
      <c r="AB73" s="63">
        <v>0</v>
      </c>
      <c r="AC73" s="63">
        <v>0</v>
      </c>
      <c r="AD73" s="63">
        <v>0</v>
      </c>
      <c r="AE73" s="63">
        <v>0</v>
      </c>
      <c r="AF73" s="63">
        <v>0</v>
      </c>
      <c r="AG73" s="63">
        <v>0</v>
      </c>
      <c r="AH73" s="63">
        <v>0</v>
      </c>
      <c r="AI73" s="63">
        <v>0</v>
      </c>
      <c r="AJ73" s="63">
        <v>0</v>
      </c>
      <c r="AK73" s="63">
        <v>0</v>
      </c>
      <c r="AL73" s="63">
        <v>0</v>
      </c>
      <c r="AM73" s="63">
        <v>0</v>
      </c>
      <c r="AN73" s="63">
        <v>0</v>
      </c>
      <c r="AO73" s="63">
        <v>0</v>
      </c>
      <c r="AP73" s="63">
        <v>0</v>
      </c>
      <c r="AQ73" s="63">
        <v>0</v>
      </c>
      <c r="AR73" s="63">
        <v>0</v>
      </c>
      <c r="AS73" s="63">
        <v>0</v>
      </c>
      <c r="AT73" s="63">
        <v>0</v>
      </c>
      <c r="AU73" s="63">
        <v>0</v>
      </c>
      <c r="AV73" s="63">
        <v>0</v>
      </c>
      <c r="AW73" s="63">
        <v>0</v>
      </c>
      <c r="AX73" s="63">
        <v>0</v>
      </c>
      <c r="AY73" s="63">
        <v>0</v>
      </c>
      <c r="AZ73" s="63">
        <v>0</v>
      </c>
      <c r="BA73" s="63">
        <v>0</v>
      </c>
      <c r="BB73" s="63">
        <v>0</v>
      </c>
      <c r="BC73" s="63">
        <v>0</v>
      </c>
      <c r="BD73" s="63">
        <v>0</v>
      </c>
      <c r="BE73" s="63">
        <v>0</v>
      </c>
      <c r="BF73" s="63">
        <v>0</v>
      </c>
      <c r="BG73" s="63">
        <v>0</v>
      </c>
      <c r="BH73" s="63">
        <v>0</v>
      </c>
      <c r="BI73" s="63">
        <v>0</v>
      </c>
      <c r="BJ73" s="63">
        <v>0</v>
      </c>
      <c r="BK73" s="63">
        <v>0</v>
      </c>
      <c r="BL73" s="63">
        <v>0</v>
      </c>
      <c r="BM73" s="63">
        <v>0</v>
      </c>
      <c r="BN73" s="63">
        <v>0</v>
      </c>
      <c r="BO73" s="63">
        <v>0</v>
      </c>
      <c r="BP73" s="63">
        <v>0</v>
      </c>
      <c r="BQ73" s="63">
        <v>0</v>
      </c>
      <c r="BR73" s="63">
        <v>0</v>
      </c>
      <c r="BS73" s="63">
        <v>0</v>
      </c>
      <c r="BT73" s="63">
        <v>0</v>
      </c>
      <c r="BU73" s="63">
        <v>0</v>
      </c>
      <c r="BV73" s="63">
        <v>0</v>
      </c>
      <c r="BW73" s="63">
        <v>0</v>
      </c>
      <c r="BX73" s="63">
        <v>0</v>
      </c>
      <c r="BY73" s="63">
        <v>0</v>
      </c>
      <c r="BZ73" s="63">
        <v>0</v>
      </c>
      <c r="CA73" s="63">
        <v>0</v>
      </c>
      <c r="CB73" s="63">
        <v>0</v>
      </c>
      <c r="CC73" s="63">
        <v>0</v>
      </c>
      <c r="CD73" s="63">
        <v>0</v>
      </c>
      <c r="CE73" s="63">
        <v>0</v>
      </c>
      <c r="CF73" s="63">
        <v>0</v>
      </c>
      <c r="CG73" s="63">
        <v>0</v>
      </c>
      <c r="CH73" s="63">
        <v>0</v>
      </c>
      <c r="CI73" s="63">
        <v>0</v>
      </c>
      <c r="CJ73" s="63">
        <v>0</v>
      </c>
      <c r="CK73" s="63">
        <v>0</v>
      </c>
      <c r="CL73" s="63">
        <v>0</v>
      </c>
      <c r="CM73" s="63">
        <v>0</v>
      </c>
      <c r="CN73" s="63">
        <v>0</v>
      </c>
      <c r="CO73" s="63">
        <v>0</v>
      </c>
      <c r="CP73" s="63">
        <v>0</v>
      </c>
      <c r="CQ73" s="63">
        <v>0</v>
      </c>
      <c r="CR73" s="63">
        <v>0</v>
      </c>
      <c r="CS73" s="63">
        <v>0</v>
      </c>
      <c r="CT73" s="63">
        <v>0</v>
      </c>
      <c r="CU73" s="63">
        <v>0</v>
      </c>
      <c r="CV73" s="63">
        <v>0</v>
      </c>
      <c r="CW73" s="63">
        <v>0</v>
      </c>
      <c r="CX73" s="63">
        <v>0</v>
      </c>
      <c r="CY73" s="63">
        <v>0</v>
      </c>
      <c r="CZ73" s="63">
        <v>0</v>
      </c>
      <c r="DA73" s="63">
        <v>0</v>
      </c>
      <c r="DB73" s="25">
        <v>0</v>
      </c>
      <c r="DC73" s="25">
        <v>0</v>
      </c>
      <c r="DD73" s="50">
        <v>0</v>
      </c>
      <c r="DE73" s="63">
        <v>120100</v>
      </c>
      <c r="DF73" s="63">
        <v>188</v>
      </c>
      <c r="DG73" s="63">
        <v>0</v>
      </c>
      <c r="DH73" s="63">
        <v>0</v>
      </c>
      <c r="DI73" s="63">
        <v>0</v>
      </c>
      <c r="DJ73" s="63">
        <v>0</v>
      </c>
      <c r="DK73" s="63">
        <v>120288</v>
      </c>
      <c r="DL73" s="47">
        <v>120288</v>
      </c>
      <c r="DM73" s="47">
        <v>382</v>
      </c>
      <c r="DN73" s="47">
        <v>120670</v>
      </c>
      <c r="DO73" s="47">
        <v>120670</v>
      </c>
      <c r="DP73" s="47">
        <v>-7</v>
      </c>
      <c r="DQ73" s="47">
        <v>120663</v>
      </c>
      <c r="DR73" s="47">
        <v>120663</v>
      </c>
      <c r="DT73" s="395">
        <v>120100</v>
      </c>
    </row>
    <row r="74" spans="1:124" ht="12.75" customHeight="1">
      <c r="A74" s="253">
        <v>553</v>
      </c>
      <c r="B74" s="82" t="s">
        <v>282</v>
      </c>
      <c r="C74" s="62">
        <v>0</v>
      </c>
      <c r="D74" s="62">
        <v>0</v>
      </c>
      <c r="E74" s="62">
        <v>0</v>
      </c>
      <c r="F74" s="62">
        <v>0</v>
      </c>
      <c r="G74" s="62">
        <v>0</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0</v>
      </c>
      <c r="AG74" s="62">
        <v>0</v>
      </c>
      <c r="AH74" s="62">
        <v>0</v>
      </c>
      <c r="AI74" s="62">
        <v>0</v>
      </c>
      <c r="AJ74" s="62">
        <v>0</v>
      </c>
      <c r="AK74" s="62">
        <v>0</v>
      </c>
      <c r="AL74" s="62">
        <v>0</v>
      </c>
      <c r="AM74" s="62">
        <v>0</v>
      </c>
      <c r="AN74" s="62">
        <v>0</v>
      </c>
      <c r="AO74" s="62">
        <v>0</v>
      </c>
      <c r="AP74" s="62">
        <v>0</v>
      </c>
      <c r="AQ74" s="62">
        <v>0</v>
      </c>
      <c r="AR74" s="62">
        <v>0</v>
      </c>
      <c r="AS74" s="62">
        <v>0</v>
      </c>
      <c r="AT74" s="62">
        <v>0</v>
      </c>
      <c r="AU74" s="62">
        <v>0</v>
      </c>
      <c r="AV74" s="62">
        <v>0</v>
      </c>
      <c r="AW74" s="62">
        <v>0</v>
      </c>
      <c r="AX74" s="62">
        <v>0</v>
      </c>
      <c r="AY74" s="62">
        <v>0</v>
      </c>
      <c r="AZ74" s="62">
        <v>0</v>
      </c>
      <c r="BA74" s="62">
        <v>0</v>
      </c>
      <c r="BB74" s="62">
        <v>0</v>
      </c>
      <c r="BC74" s="62">
        <v>0</v>
      </c>
      <c r="BD74" s="62">
        <v>0</v>
      </c>
      <c r="BE74" s="62">
        <v>0</v>
      </c>
      <c r="BF74" s="62">
        <v>0</v>
      </c>
      <c r="BG74" s="62">
        <v>0</v>
      </c>
      <c r="BH74" s="62">
        <v>0</v>
      </c>
      <c r="BI74" s="62">
        <v>0</v>
      </c>
      <c r="BJ74" s="62">
        <v>0</v>
      </c>
      <c r="BK74" s="62">
        <v>0</v>
      </c>
      <c r="BL74" s="62">
        <v>0</v>
      </c>
      <c r="BM74" s="62">
        <v>0</v>
      </c>
      <c r="BN74" s="62">
        <v>0</v>
      </c>
      <c r="BO74" s="62">
        <v>0</v>
      </c>
      <c r="BP74" s="62">
        <v>0</v>
      </c>
      <c r="BQ74" s="62">
        <v>0</v>
      </c>
      <c r="BR74" s="62">
        <v>0</v>
      </c>
      <c r="BS74" s="62">
        <v>0</v>
      </c>
      <c r="BT74" s="62">
        <v>0</v>
      </c>
      <c r="BU74" s="62">
        <v>0</v>
      </c>
      <c r="BV74" s="62">
        <v>0</v>
      </c>
      <c r="BW74" s="62">
        <v>0</v>
      </c>
      <c r="BX74" s="62">
        <v>0</v>
      </c>
      <c r="BY74" s="62">
        <v>0</v>
      </c>
      <c r="BZ74" s="62">
        <v>0</v>
      </c>
      <c r="CA74" s="62">
        <v>0</v>
      </c>
      <c r="CB74" s="62">
        <v>0</v>
      </c>
      <c r="CC74" s="62">
        <v>0</v>
      </c>
      <c r="CD74" s="62">
        <v>0</v>
      </c>
      <c r="CE74" s="62">
        <v>0</v>
      </c>
      <c r="CF74" s="62">
        <v>0</v>
      </c>
      <c r="CG74" s="62">
        <v>0</v>
      </c>
      <c r="CH74" s="62">
        <v>0</v>
      </c>
      <c r="CI74" s="62">
        <v>0</v>
      </c>
      <c r="CJ74" s="62">
        <v>0</v>
      </c>
      <c r="CK74" s="62">
        <v>0</v>
      </c>
      <c r="CL74" s="62">
        <v>0</v>
      </c>
      <c r="CM74" s="62">
        <v>0</v>
      </c>
      <c r="CN74" s="62">
        <v>0</v>
      </c>
      <c r="CO74" s="62">
        <v>0</v>
      </c>
      <c r="CP74" s="62">
        <v>0</v>
      </c>
      <c r="CQ74" s="62">
        <v>0</v>
      </c>
      <c r="CR74" s="62">
        <v>0</v>
      </c>
      <c r="CS74" s="62">
        <v>0</v>
      </c>
      <c r="CT74" s="62">
        <v>0</v>
      </c>
      <c r="CU74" s="62">
        <v>0</v>
      </c>
      <c r="CV74" s="62">
        <v>0</v>
      </c>
      <c r="CW74" s="62">
        <v>0</v>
      </c>
      <c r="CX74" s="62">
        <v>0</v>
      </c>
      <c r="CY74" s="62">
        <v>0</v>
      </c>
      <c r="CZ74" s="62">
        <v>0</v>
      </c>
      <c r="DA74" s="62">
        <v>0</v>
      </c>
      <c r="DB74" s="24">
        <v>0</v>
      </c>
      <c r="DC74" s="24">
        <v>0</v>
      </c>
      <c r="DD74" s="43">
        <v>0</v>
      </c>
      <c r="DE74" s="62">
        <v>337142</v>
      </c>
      <c r="DF74" s="62">
        <v>0</v>
      </c>
      <c r="DG74" s="62">
        <v>0</v>
      </c>
      <c r="DH74" s="62">
        <v>0</v>
      </c>
      <c r="DI74" s="62">
        <v>0</v>
      </c>
      <c r="DJ74" s="62">
        <v>0</v>
      </c>
      <c r="DK74" s="62">
        <v>337142</v>
      </c>
      <c r="DL74" s="39">
        <v>337142</v>
      </c>
      <c r="DM74" s="39">
        <v>0</v>
      </c>
      <c r="DN74" s="39">
        <v>337142</v>
      </c>
      <c r="DO74" s="39">
        <v>337142</v>
      </c>
      <c r="DP74" s="39">
        <v>0</v>
      </c>
      <c r="DQ74" s="39">
        <v>337142</v>
      </c>
      <c r="DR74" s="39">
        <v>337142</v>
      </c>
      <c r="DT74" s="395">
        <v>337142</v>
      </c>
    </row>
    <row r="75" spans="1:124" ht="12.75" customHeight="1">
      <c r="A75" s="253">
        <v>571</v>
      </c>
      <c r="B75" s="82" t="s">
        <v>283</v>
      </c>
      <c r="C75" s="62">
        <v>10</v>
      </c>
      <c r="D75" s="62">
        <v>5</v>
      </c>
      <c r="E75" s="62">
        <v>6</v>
      </c>
      <c r="F75" s="62">
        <v>32</v>
      </c>
      <c r="G75" s="62">
        <v>25</v>
      </c>
      <c r="H75" s="62">
        <v>0</v>
      </c>
      <c r="I75" s="62">
        <v>177</v>
      </c>
      <c r="J75" s="62">
        <v>133</v>
      </c>
      <c r="K75" s="62">
        <v>95</v>
      </c>
      <c r="L75" s="62">
        <v>4</v>
      </c>
      <c r="M75" s="62">
        <v>0</v>
      </c>
      <c r="N75" s="62">
        <v>10</v>
      </c>
      <c r="O75" s="62">
        <v>29</v>
      </c>
      <c r="P75" s="62">
        <v>12</v>
      </c>
      <c r="Q75" s="62">
        <v>20</v>
      </c>
      <c r="R75" s="62">
        <v>28</v>
      </c>
      <c r="S75" s="62">
        <v>8</v>
      </c>
      <c r="T75" s="62">
        <v>35</v>
      </c>
      <c r="U75" s="62">
        <v>10</v>
      </c>
      <c r="V75" s="62">
        <v>22</v>
      </c>
      <c r="W75" s="62">
        <v>275</v>
      </c>
      <c r="X75" s="62">
        <v>251</v>
      </c>
      <c r="Y75" s="62">
        <v>124</v>
      </c>
      <c r="Z75" s="62">
        <v>0</v>
      </c>
      <c r="AA75" s="62">
        <v>166</v>
      </c>
      <c r="AB75" s="62">
        <v>142</v>
      </c>
      <c r="AC75" s="62">
        <v>110</v>
      </c>
      <c r="AD75" s="62">
        <v>81</v>
      </c>
      <c r="AE75" s="62">
        <v>200</v>
      </c>
      <c r="AF75" s="62">
        <v>25</v>
      </c>
      <c r="AG75" s="62">
        <v>2</v>
      </c>
      <c r="AH75" s="62">
        <v>0</v>
      </c>
      <c r="AI75" s="62">
        <v>87</v>
      </c>
      <c r="AJ75" s="62">
        <v>48</v>
      </c>
      <c r="AK75" s="62">
        <v>135</v>
      </c>
      <c r="AL75" s="62">
        <v>646</v>
      </c>
      <c r="AM75" s="62">
        <v>4</v>
      </c>
      <c r="AN75" s="62">
        <v>1</v>
      </c>
      <c r="AO75" s="62">
        <v>241</v>
      </c>
      <c r="AP75" s="62">
        <v>26</v>
      </c>
      <c r="AQ75" s="62">
        <v>122</v>
      </c>
      <c r="AR75" s="62">
        <v>54</v>
      </c>
      <c r="AS75" s="62">
        <v>95</v>
      </c>
      <c r="AT75" s="62">
        <v>82</v>
      </c>
      <c r="AU75" s="62">
        <v>811</v>
      </c>
      <c r="AV75" s="62">
        <v>535</v>
      </c>
      <c r="AW75" s="62">
        <v>45</v>
      </c>
      <c r="AX75" s="62">
        <v>31</v>
      </c>
      <c r="AY75" s="62">
        <v>3</v>
      </c>
      <c r="AZ75" s="62">
        <v>17</v>
      </c>
      <c r="BA75" s="62">
        <v>4</v>
      </c>
      <c r="BB75" s="62">
        <v>263</v>
      </c>
      <c r="BC75" s="62">
        <v>84</v>
      </c>
      <c r="BD75" s="62">
        <v>198</v>
      </c>
      <c r="BE75" s="62">
        <v>101</v>
      </c>
      <c r="BF75" s="62">
        <v>0</v>
      </c>
      <c r="BG75" s="62">
        <v>14</v>
      </c>
      <c r="BH75" s="62">
        <v>54</v>
      </c>
      <c r="BI75" s="62">
        <v>310</v>
      </c>
      <c r="BJ75" s="62">
        <v>91</v>
      </c>
      <c r="BK75" s="62">
        <v>157</v>
      </c>
      <c r="BL75" s="62">
        <v>63</v>
      </c>
      <c r="BM75" s="62">
        <v>218</v>
      </c>
      <c r="BN75" s="62">
        <v>9</v>
      </c>
      <c r="BO75" s="62">
        <v>82</v>
      </c>
      <c r="BP75" s="62">
        <v>597</v>
      </c>
      <c r="BQ75" s="62">
        <v>3003</v>
      </c>
      <c r="BR75" s="62">
        <v>2773</v>
      </c>
      <c r="BS75" s="62">
        <v>51</v>
      </c>
      <c r="BT75" s="62">
        <v>11</v>
      </c>
      <c r="BU75" s="62">
        <v>0</v>
      </c>
      <c r="BV75" s="62">
        <v>4</v>
      </c>
      <c r="BW75" s="62">
        <v>173</v>
      </c>
      <c r="BX75" s="62">
        <v>25</v>
      </c>
      <c r="BY75" s="62">
        <v>362</v>
      </c>
      <c r="BZ75" s="62">
        <v>12</v>
      </c>
      <c r="CA75" s="62">
        <v>16</v>
      </c>
      <c r="CB75" s="62">
        <v>95</v>
      </c>
      <c r="CC75" s="62">
        <v>87</v>
      </c>
      <c r="CD75" s="62">
        <v>17</v>
      </c>
      <c r="CE75" s="62">
        <v>306</v>
      </c>
      <c r="CF75" s="62">
        <v>105</v>
      </c>
      <c r="CG75" s="62">
        <v>33</v>
      </c>
      <c r="CH75" s="62">
        <v>2</v>
      </c>
      <c r="CI75" s="62">
        <v>52</v>
      </c>
      <c r="CJ75" s="62">
        <v>2553</v>
      </c>
      <c r="CK75" s="62">
        <v>1151</v>
      </c>
      <c r="CL75" s="62">
        <v>622</v>
      </c>
      <c r="CM75" s="62">
        <v>767</v>
      </c>
      <c r="CN75" s="62">
        <v>47</v>
      </c>
      <c r="CO75" s="62">
        <v>164</v>
      </c>
      <c r="CP75" s="62">
        <v>84</v>
      </c>
      <c r="CQ75" s="62">
        <v>223</v>
      </c>
      <c r="CR75" s="62">
        <v>41</v>
      </c>
      <c r="CS75" s="62">
        <v>8</v>
      </c>
      <c r="CT75" s="62">
        <v>36</v>
      </c>
      <c r="CU75" s="62">
        <v>317</v>
      </c>
      <c r="CV75" s="62">
        <v>110</v>
      </c>
      <c r="CW75" s="62">
        <v>342</v>
      </c>
      <c r="CX75" s="62">
        <v>89</v>
      </c>
      <c r="CY75" s="62">
        <v>142</v>
      </c>
      <c r="CZ75" s="62">
        <v>84</v>
      </c>
      <c r="DA75" s="62">
        <v>7</v>
      </c>
      <c r="DB75" s="24">
        <v>558</v>
      </c>
      <c r="DC75" s="24">
        <v>21737</v>
      </c>
      <c r="DD75" s="43">
        <v>199</v>
      </c>
      <c r="DE75" s="62">
        <v>18298</v>
      </c>
      <c r="DF75" s="62">
        <v>0</v>
      </c>
      <c r="DG75" s="62">
        <v>0</v>
      </c>
      <c r="DH75" s="62">
        <v>1</v>
      </c>
      <c r="DI75" s="62">
        <v>8</v>
      </c>
      <c r="DJ75" s="62">
        <v>3</v>
      </c>
      <c r="DK75" s="62">
        <v>18509</v>
      </c>
      <c r="DL75" s="39">
        <v>40246</v>
      </c>
      <c r="DM75" s="39">
        <v>5260</v>
      </c>
      <c r="DN75" s="39">
        <v>23769</v>
      </c>
      <c r="DO75" s="39">
        <v>45506</v>
      </c>
      <c r="DP75" s="39">
        <v>-33982</v>
      </c>
      <c r="DQ75" s="39">
        <v>-10213</v>
      </c>
      <c r="DR75" s="39">
        <v>11524</v>
      </c>
      <c r="DT75" s="395">
        <v>18298</v>
      </c>
    </row>
    <row r="76" spans="1:124" ht="12.75" customHeight="1">
      <c r="A76" s="253">
        <v>572</v>
      </c>
      <c r="B76" s="82" t="s">
        <v>334</v>
      </c>
      <c r="C76" s="62">
        <v>742</v>
      </c>
      <c r="D76" s="62">
        <v>2025</v>
      </c>
      <c r="E76" s="62">
        <v>81</v>
      </c>
      <c r="F76" s="62">
        <v>1088</v>
      </c>
      <c r="G76" s="62">
        <v>630</v>
      </c>
      <c r="H76" s="62">
        <v>0</v>
      </c>
      <c r="I76" s="62">
        <v>467</v>
      </c>
      <c r="J76" s="62">
        <v>3405</v>
      </c>
      <c r="K76" s="62">
        <v>1231</v>
      </c>
      <c r="L76" s="62">
        <v>300</v>
      </c>
      <c r="M76" s="62">
        <v>0</v>
      </c>
      <c r="N76" s="62">
        <v>60</v>
      </c>
      <c r="O76" s="62">
        <v>125</v>
      </c>
      <c r="P76" s="62">
        <v>458</v>
      </c>
      <c r="Q76" s="62">
        <v>253</v>
      </c>
      <c r="R76" s="62">
        <v>595</v>
      </c>
      <c r="S76" s="62">
        <v>114</v>
      </c>
      <c r="T76" s="62">
        <v>176</v>
      </c>
      <c r="U76" s="62">
        <v>100</v>
      </c>
      <c r="V76" s="62">
        <v>142</v>
      </c>
      <c r="W76" s="62">
        <v>2558</v>
      </c>
      <c r="X76" s="62">
        <v>2342</v>
      </c>
      <c r="Y76" s="62">
        <v>907</v>
      </c>
      <c r="Z76" s="62">
        <v>4</v>
      </c>
      <c r="AA76" s="62">
        <v>401</v>
      </c>
      <c r="AB76" s="62">
        <v>954</v>
      </c>
      <c r="AC76" s="62">
        <v>1264</v>
      </c>
      <c r="AD76" s="62">
        <v>446</v>
      </c>
      <c r="AE76" s="62">
        <v>627</v>
      </c>
      <c r="AF76" s="62">
        <v>195</v>
      </c>
      <c r="AG76" s="62">
        <v>10</v>
      </c>
      <c r="AH76" s="62">
        <v>1</v>
      </c>
      <c r="AI76" s="62">
        <v>1420</v>
      </c>
      <c r="AJ76" s="62">
        <v>271</v>
      </c>
      <c r="AK76" s="62">
        <v>511</v>
      </c>
      <c r="AL76" s="62">
        <v>7718</v>
      </c>
      <c r="AM76" s="62">
        <v>134</v>
      </c>
      <c r="AN76" s="62">
        <v>87</v>
      </c>
      <c r="AO76" s="62">
        <v>4426</v>
      </c>
      <c r="AP76" s="62">
        <v>406</v>
      </c>
      <c r="AQ76" s="62">
        <v>351</v>
      </c>
      <c r="AR76" s="62">
        <v>307</v>
      </c>
      <c r="AS76" s="62">
        <v>671</v>
      </c>
      <c r="AT76" s="62">
        <v>316</v>
      </c>
      <c r="AU76" s="62">
        <v>1351</v>
      </c>
      <c r="AV76" s="62">
        <v>1992</v>
      </c>
      <c r="AW76" s="62">
        <v>164</v>
      </c>
      <c r="AX76" s="62">
        <v>164</v>
      </c>
      <c r="AY76" s="62">
        <v>15</v>
      </c>
      <c r="AZ76" s="62">
        <v>44</v>
      </c>
      <c r="BA76" s="62">
        <v>81</v>
      </c>
      <c r="BB76" s="62">
        <v>1328</v>
      </c>
      <c r="BC76" s="62">
        <v>218</v>
      </c>
      <c r="BD76" s="62">
        <v>4856</v>
      </c>
      <c r="BE76" s="62">
        <v>2058</v>
      </c>
      <c r="BF76" s="62">
        <v>1</v>
      </c>
      <c r="BG76" s="62">
        <v>105</v>
      </c>
      <c r="BH76" s="62">
        <v>11746</v>
      </c>
      <c r="BI76" s="62">
        <v>4460</v>
      </c>
      <c r="BJ76" s="62">
        <v>1175</v>
      </c>
      <c r="BK76" s="62">
        <v>2336</v>
      </c>
      <c r="BL76" s="62">
        <v>1686</v>
      </c>
      <c r="BM76" s="62">
        <v>4474</v>
      </c>
      <c r="BN76" s="62">
        <v>388</v>
      </c>
      <c r="BO76" s="62">
        <v>344</v>
      </c>
      <c r="BP76" s="62">
        <v>999</v>
      </c>
      <c r="BQ76" s="62">
        <v>2585</v>
      </c>
      <c r="BR76" s="62">
        <v>1920</v>
      </c>
      <c r="BS76" s="62">
        <v>56</v>
      </c>
      <c r="BT76" s="62">
        <v>80</v>
      </c>
      <c r="BU76" s="62">
        <v>16</v>
      </c>
      <c r="BV76" s="62">
        <v>10</v>
      </c>
      <c r="BW76" s="62">
        <v>478</v>
      </c>
      <c r="BX76" s="62">
        <v>280</v>
      </c>
      <c r="BY76" s="62">
        <v>527</v>
      </c>
      <c r="BZ76" s="62">
        <v>65</v>
      </c>
      <c r="CA76" s="62">
        <v>7</v>
      </c>
      <c r="CB76" s="62">
        <v>112</v>
      </c>
      <c r="CC76" s="62">
        <v>146</v>
      </c>
      <c r="CD76" s="62">
        <v>588</v>
      </c>
      <c r="CE76" s="62">
        <v>682</v>
      </c>
      <c r="CF76" s="62">
        <v>83</v>
      </c>
      <c r="CG76" s="62">
        <v>255</v>
      </c>
      <c r="CH76" s="62">
        <v>4</v>
      </c>
      <c r="CI76" s="62">
        <v>363</v>
      </c>
      <c r="CJ76" s="62">
        <v>2286</v>
      </c>
      <c r="CK76" s="62">
        <v>748</v>
      </c>
      <c r="CL76" s="62">
        <v>401</v>
      </c>
      <c r="CM76" s="62">
        <v>3723</v>
      </c>
      <c r="CN76" s="62">
        <v>62</v>
      </c>
      <c r="CO76" s="62">
        <v>647</v>
      </c>
      <c r="CP76" s="62">
        <v>386</v>
      </c>
      <c r="CQ76" s="62">
        <v>528</v>
      </c>
      <c r="CR76" s="62">
        <v>133</v>
      </c>
      <c r="CS76" s="62">
        <v>49</v>
      </c>
      <c r="CT76" s="62">
        <v>420</v>
      </c>
      <c r="CU76" s="62">
        <v>565</v>
      </c>
      <c r="CV76" s="62">
        <v>482</v>
      </c>
      <c r="CW76" s="62">
        <v>2089</v>
      </c>
      <c r="CX76" s="62">
        <v>124</v>
      </c>
      <c r="CY76" s="62">
        <v>241</v>
      </c>
      <c r="CZ76" s="62">
        <v>732</v>
      </c>
      <c r="DA76" s="62">
        <v>454</v>
      </c>
      <c r="DB76" s="24">
        <v>1453</v>
      </c>
      <c r="DC76" s="24">
        <v>102084</v>
      </c>
      <c r="DD76" s="43">
        <v>3176</v>
      </c>
      <c r="DE76" s="62">
        <v>54446</v>
      </c>
      <c r="DF76" s="62">
        <v>17</v>
      </c>
      <c r="DG76" s="62">
        <v>0</v>
      </c>
      <c r="DH76" s="62">
        <v>449</v>
      </c>
      <c r="DI76" s="62">
        <v>5751</v>
      </c>
      <c r="DJ76" s="62">
        <v>384</v>
      </c>
      <c r="DK76" s="62">
        <v>64223</v>
      </c>
      <c r="DL76" s="39">
        <v>166307</v>
      </c>
      <c r="DM76" s="39">
        <v>56598</v>
      </c>
      <c r="DN76" s="39">
        <v>120821</v>
      </c>
      <c r="DO76" s="39">
        <v>222905</v>
      </c>
      <c r="DP76" s="39">
        <v>-91741</v>
      </c>
      <c r="DQ76" s="39">
        <v>29080</v>
      </c>
      <c r="DR76" s="39">
        <v>131164</v>
      </c>
      <c r="DT76" s="395">
        <v>54445</v>
      </c>
    </row>
    <row r="77" spans="1:124" ht="12.75" customHeight="1">
      <c r="A77" s="253">
        <v>573</v>
      </c>
      <c r="B77" s="82" t="s">
        <v>285</v>
      </c>
      <c r="C77" s="62">
        <v>3573</v>
      </c>
      <c r="D77" s="62">
        <v>493</v>
      </c>
      <c r="E77" s="62">
        <v>157</v>
      </c>
      <c r="F77" s="62">
        <v>904</v>
      </c>
      <c r="G77" s="62">
        <v>871</v>
      </c>
      <c r="H77" s="62">
        <v>0</v>
      </c>
      <c r="I77" s="62">
        <v>5934</v>
      </c>
      <c r="J77" s="62">
        <v>1097</v>
      </c>
      <c r="K77" s="62">
        <v>561</v>
      </c>
      <c r="L77" s="62">
        <v>32</v>
      </c>
      <c r="M77" s="62">
        <v>0</v>
      </c>
      <c r="N77" s="62">
        <v>61</v>
      </c>
      <c r="O77" s="62">
        <v>70</v>
      </c>
      <c r="P77" s="62">
        <v>395</v>
      </c>
      <c r="Q77" s="62">
        <v>90</v>
      </c>
      <c r="R77" s="62">
        <v>96</v>
      </c>
      <c r="S77" s="62">
        <v>12</v>
      </c>
      <c r="T77" s="62">
        <v>107</v>
      </c>
      <c r="U77" s="62">
        <v>24</v>
      </c>
      <c r="V77" s="62">
        <v>92</v>
      </c>
      <c r="W77" s="62">
        <v>584</v>
      </c>
      <c r="X77" s="62">
        <v>896</v>
      </c>
      <c r="Y77" s="62">
        <v>9</v>
      </c>
      <c r="Z77" s="62">
        <v>1</v>
      </c>
      <c r="AA77" s="62">
        <v>88</v>
      </c>
      <c r="AB77" s="62">
        <v>77</v>
      </c>
      <c r="AC77" s="62">
        <v>171</v>
      </c>
      <c r="AD77" s="62">
        <v>29</v>
      </c>
      <c r="AE77" s="62">
        <v>81</v>
      </c>
      <c r="AF77" s="62">
        <v>25</v>
      </c>
      <c r="AG77" s="62">
        <v>10</v>
      </c>
      <c r="AH77" s="62">
        <v>0</v>
      </c>
      <c r="AI77" s="62">
        <v>1350</v>
      </c>
      <c r="AJ77" s="62">
        <v>52</v>
      </c>
      <c r="AK77" s="62">
        <v>88</v>
      </c>
      <c r="AL77" s="62">
        <v>4188</v>
      </c>
      <c r="AM77" s="62">
        <v>22</v>
      </c>
      <c r="AN77" s="62">
        <v>15</v>
      </c>
      <c r="AO77" s="62">
        <v>925</v>
      </c>
      <c r="AP77" s="62">
        <v>71</v>
      </c>
      <c r="AQ77" s="62">
        <v>229</v>
      </c>
      <c r="AR77" s="62">
        <v>245</v>
      </c>
      <c r="AS77" s="62">
        <v>404</v>
      </c>
      <c r="AT77" s="62">
        <v>193</v>
      </c>
      <c r="AU77" s="62">
        <v>1154</v>
      </c>
      <c r="AV77" s="62">
        <v>871</v>
      </c>
      <c r="AW77" s="62">
        <v>10</v>
      </c>
      <c r="AX77" s="62">
        <v>40</v>
      </c>
      <c r="AY77" s="62">
        <v>5</v>
      </c>
      <c r="AZ77" s="62">
        <v>9</v>
      </c>
      <c r="BA77" s="62">
        <v>16</v>
      </c>
      <c r="BB77" s="62">
        <v>124</v>
      </c>
      <c r="BC77" s="62">
        <v>62</v>
      </c>
      <c r="BD77" s="62">
        <v>414</v>
      </c>
      <c r="BE77" s="62">
        <v>153</v>
      </c>
      <c r="BF77" s="62">
        <v>0</v>
      </c>
      <c r="BG77" s="62">
        <v>199</v>
      </c>
      <c r="BH77" s="62">
        <v>350</v>
      </c>
      <c r="BI77" s="62">
        <v>3724</v>
      </c>
      <c r="BJ77" s="62">
        <v>1099</v>
      </c>
      <c r="BK77" s="62">
        <v>2448</v>
      </c>
      <c r="BL77" s="62">
        <v>1019</v>
      </c>
      <c r="BM77" s="62">
        <v>1080</v>
      </c>
      <c r="BN77" s="62">
        <v>69</v>
      </c>
      <c r="BO77" s="62">
        <v>277</v>
      </c>
      <c r="BP77" s="62">
        <v>883</v>
      </c>
      <c r="BQ77" s="62">
        <v>19112</v>
      </c>
      <c r="BR77" s="62">
        <v>1672</v>
      </c>
      <c r="BS77" s="62">
        <v>335</v>
      </c>
      <c r="BT77" s="62">
        <v>327</v>
      </c>
      <c r="BU77" s="62">
        <v>233</v>
      </c>
      <c r="BV77" s="62">
        <v>27</v>
      </c>
      <c r="BW77" s="62">
        <v>260</v>
      </c>
      <c r="BX77" s="62">
        <v>0</v>
      </c>
      <c r="BY77" s="62">
        <v>839</v>
      </c>
      <c r="BZ77" s="62">
        <v>19</v>
      </c>
      <c r="CA77" s="62">
        <v>6</v>
      </c>
      <c r="CB77" s="62">
        <v>111</v>
      </c>
      <c r="CC77" s="62">
        <v>102</v>
      </c>
      <c r="CD77" s="62">
        <v>59</v>
      </c>
      <c r="CE77" s="62">
        <v>933</v>
      </c>
      <c r="CF77" s="62">
        <v>127</v>
      </c>
      <c r="CG77" s="62">
        <v>556</v>
      </c>
      <c r="CH77" s="62">
        <v>1</v>
      </c>
      <c r="CI77" s="62">
        <v>249</v>
      </c>
      <c r="CJ77" s="62">
        <v>4177</v>
      </c>
      <c r="CK77" s="62">
        <v>2093</v>
      </c>
      <c r="CL77" s="62">
        <v>276</v>
      </c>
      <c r="CM77" s="62">
        <v>1807</v>
      </c>
      <c r="CN77" s="62">
        <v>59</v>
      </c>
      <c r="CO77" s="62">
        <v>751</v>
      </c>
      <c r="CP77" s="62">
        <v>716</v>
      </c>
      <c r="CQ77" s="62">
        <v>518</v>
      </c>
      <c r="CR77" s="62">
        <v>547</v>
      </c>
      <c r="CS77" s="62">
        <v>168</v>
      </c>
      <c r="CT77" s="62">
        <v>202</v>
      </c>
      <c r="CU77" s="62">
        <v>1190</v>
      </c>
      <c r="CV77" s="62">
        <v>2278</v>
      </c>
      <c r="CW77" s="62">
        <v>232</v>
      </c>
      <c r="CX77" s="62">
        <v>552</v>
      </c>
      <c r="CY77" s="62">
        <v>1661</v>
      </c>
      <c r="CZ77" s="62">
        <v>776</v>
      </c>
      <c r="DA77" s="62">
        <v>0</v>
      </c>
      <c r="DB77" s="24">
        <v>426</v>
      </c>
      <c r="DC77" s="24">
        <v>81725</v>
      </c>
      <c r="DD77" s="43">
        <v>0</v>
      </c>
      <c r="DE77" s="62">
        <v>0</v>
      </c>
      <c r="DF77" s="62">
        <v>0</v>
      </c>
      <c r="DG77" s="62">
        <v>0</v>
      </c>
      <c r="DH77" s="62">
        <v>0</v>
      </c>
      <c r="DI77" s="62">
        <v>0</v>
      </c>
      <c r="DJ77" s="62">
        <v>0</v>
      </c>
      <c r="DK77" s="62">
        <v>0</v>
      </c>
      <c r="DL77" s="39">
        <v>81725</v>
      </c>
      <c r="DM77" s="39">
        <v>0</v>
      </c>
      <c r="DN77" s="39">
        <v>0</v>
      </c>
      <c r="DO77" s="39">
        <v>81725</v>
      </c>
      <c r="DP77" s="39">
        <v>0</v>
      </c>
      <c r="DQ77" s="39">
        <v>0</v>
      </c>
      <c r="DR77" s="39">
        <v>81725</v>
      </c>
      <c r="DT77" s="395">
        <v>0</v>
      </c>
    </row>
    <row r="78" spans="1:124" ht="12.75" customHeight="1">
      <c r="A78" s="254">
        <v>574</v>
      </c>
      <c r="B78" s="255" t="s">
        <v>286</v>
      </c>
      <c r="C78" s="63">
        <v>169</v>
      </c>
      <c r="D78" s="63">
        <v>240</v>
      </c>
      <c r="E78" s="63">
        <v>7</v>
      </c>
      <c r="F78" s="63">
        <v>17</v>
      </c>
      <c r="G78" s="63">
        <v>88</v>
      </c>
      <c r="H78" s="63">
        <v>0</v>
      </c>
      <c r="I78" s="63">
        <v>36</v>
      </c>
      <c r="J78" s="63">
        <v>191</v>
      </c>
      <c r="K78" s="63">
        <v>68</v>
      </c>
      <c r="L78" s="63">
        <v>48</v>
      </c>
      <c r="M78" s="63">
        <v>0</v>
      </c>
      <c r="N78" s="63">
        <v>3</v>
      </c>
      <c r="O78" s="63">
        <v>2</v>
      </c>
      <c r="P78" s="63">
        <v>124</v>
      </c>
      <c r="Q78" s="63">
        <v>12</v>
      </c>
      <c r="R78" s="63">
        <v>95</v>
      </c>
      <c r="S78" s="63">
        <v>7</v>
      </c>
      <c r="T78" s="63">
        <v>10</v>
      </c>
      <c r="U78" s="63">
        <v>21</v>
      </c>
      <c r="V78" s="63">
        <v>43</v>
      </c>
      <c r="W78" s="63">
        <v>672</v>
      </c>
      <c r="X78" s="63">
        <v>461</v>
      </c>
      <c r="Y78" s="63">
        <v>179</v>
      </c>
      <c r="Z78" s="63">
        <v>1</v>
      </c>
      <c r="AA78" s="63">
        <v>35</v>
      </c>
      <c r="AB78" s="63">
        <v>110</v>
      </c>
      <c r="AC78" s="63">
        <v>2817</v>
      </c>
      <c r="AD78" s="63">
        <v>2480</v>
      </c>
      <c r="AE78" s="63">
        <v>30</v>
      </c>
      <c r="AF78" s="63">
        <v>11</v>
      </c>
      <c r="AG78" s="63">
        <v>0</v>
      </c>
      <c r="AH78" s="63">
        <v>0</v>
      </c>
      <c r="AI78" s="63">
        <v>625</v>
      </c>
      <c r="AJ78" s="63">
        <v>27</v>
      </c>
      <c r="AK78" s="63">
        <v>148</v>
      </c>
      <c r="AL78" s="63">
        <v>5267</v>
      </c>
      <c r="AM78" s="63">
        <v>30</v>
      </c>
      <c r="AN78" s="63">
        <v>23</v>
      </c>
      <c r="AO78" s="63">
        <v>11878</v>
      </c>
      <c r="AP78" s="63">
        <v>21</v>
      </c>
      <c r="AQ78" s="63">
        <v>61</v>
      </c>
      <c r="AR78" s="63">
        <v>53</v>
      </c>
      <c r="AS78" s="63">
        <v>72</v>
      </c>
      <c r="AT78" s="63">
        <v>36</v>
      </c>
      <c r="AU78" s="63">
        <v>56</v>
      </c>
      <c r="AV78" s="63">
        <v>111</v>
      </c>
      <c r="AW78" s="63">
        <v>11</v>
      </c>
      <c r="AX78" s="63">
        <v>14</v>
      </c>
      <c r="AY78" s="63">
        <v>1</v>
      </c>
      <c r="AZ78" s="63">
        <v>2</v>
      </c>
      <c r="BA78" s="63">
        <v>5</v>
      </c>
      <c r="BB78" s="63">
        <v>102</v>
      </c>
      <c r="BC78" s="63">
        <v>8</v>
      </c>
      <c r="BD78" s="63">
        <v>1018</v>
      </c>
      <c r="BE78" s="63">
        <v>321</v>
      </c>
      <c r="BF78" s="63">
        <v>0</v>
      </c>
      <c r="BG78" s="63">
        <v>5</v>
      </c>
      <c r="BH78" s="63">
        <v>3257</v>
      </c>
      <c r="BI78" s="63">
        <v>197</v>
      </c>
      <c r="BJ78" s="63">
        <v>43</v>
      </c>
      <c r="BK78" s="63">
        <v>212</v>
      </c>
      <c r="BL78" s="63">
        <v>162</v>
      </c>
      <c r="BM78" s="63">
        <v>2151</v>
      </c>
      <c r="BN78" s="63">
        <v>82</v>
      </c>
      <c r="BO78" s="63">
        <v>17</v>
      </c>
      <c r="BP78" s="63">
        <v>22</v>
      </c>
      <c r="BQ78" s="63">
        <v>100</v>
      </c>
      <c r="BR78" s="63">
        <v>47</v>
      </c>
      <c r="BS78" s="63">
        <v>5</v>
      </c>
      <c r="BT78" s="63">
        <v>2</v>
      </c>
      <c r="BU78" s="63">
        <v>4</v>
      </c>
      <c r="BV78" s="63">
        <v>0</v>
      </c>
      <c r="BW78" s="63">
        <v>363</v>
      </c>
      <c r="BX78" s="63">
        <v>488</v>
      </c>
      <c r="BY78" s="63">
        <v>54439</v>
      </c>
      <c r="BZ78" s="63">
        <v>31</v>
      </c>
      <c r="CA78" s="63">
        <v>0</v>
      </c>
      <c r="CB78" s="63">
        <v>5</v>
      </c>
      <c r="CC78" s="63">
        <v>3</v>
      </c>
      <c r="CD78" s="63">
        <v>13</v>
      </c>
      <c r="CE78" s="63">
        <v>7</v>
      </c>
      <c r="CF78" s="63">
        <v>2</v>
      </c>
      <c r="CG78" s="63">
        <v>14</v>
      </c>
      <c r="CH78" s="63">
        <v>0</v>
      </c>
      <c r="CI78" s="63">
        <v>13</v>
      </c>
      <c r="CJ78" s="63">
        <v>62</v>
      </c>
      <c r="CK78" s="63">
        <v>45</v>
      </c>
      <c r="CL78" s="63">
        <v>18</v>
      </c>
      <c r="CM78" s="63">
        <v>94</v>
      </c>
      <c r="CN78" s="63">
        <v>5</v>
      </c>
      <c r="CO78" s="63">
        <v>25</v>
      </c>
      <c r="CP78" s="63">
        <v>21</v>
      </c>
      <c r="CQ78" s="63">
        <v>14</v>
      </c>
      <c r="CR78" s="63">
        <v>5</v>
      </c>
      <c r="CS78" s="63">
        <v>0</v>
      </c>
      <c r="CT78" s="63">
        <v>46</v>
      </c>
      <c r="CU78" s="63">
        <v>24</v>
      </c>
      <c r="CV78" s="63">
        <v>17</v>
      </c>
      <c r="CW78" s="63">
        <v>72</v>
      </c>
      <c r="CX78" s="63">
        <v>9</v>
      </c>
      <c r="CY78" s="63">
        <v>18</v>
      </c>
      <c r="CZ78" s="63">
        <v>8</v>
      </c>
      <c r="DA78" s="63">
        <v>30</v>
      </c>
      <c r="DB78" s="25">
        <v>27</v>
      </c>
      <c r="DC78" s="25">
        <v>90091</v>
      </c>
      <c r="DD78" s="50">
        <v>20</v>
      </c>
      <c r="DE78" s="63">
        <v>1483</v>
      </c>
      <c r="DF78" s="63">
        <v>0</v>
      </c>
      <c r="DG78" s="63">
        <v>0</v>
      </c>
      <c r="DH78" s="63">
        <v>16</v>
      </c>
      <c r="DI78" s="63">
        <v>237</v>
      </c>
      <c r="DJ78" s="63">
        <v>49</v>
      </c>
      <c r="DK78" s="63">
        <v>1805</v>
      </c>
      <c r="DL78" s="47">
        <v>91896</v>
      </c>
      <c r="DM78" s="47">
        <v>150234</v>
      </c>
      <c r="DN78" s="47">
        <v>152039</v>
      </c>
      <c r="DO78" s="47">
        <v>242130</v>
      </c>
      <c r="DP78" s="47">
        <v>-59240</v>
      </c>
      <c r="DQ78" s="47">
        <v>92799</v>
      </c>
      <c r="DR78" s="47">
        <v>182890</v>
      </c>
      <c r="DT78" s="395">
        <v>1483</v>
      </c>
    </row>
    <row r="79" spans="1:124" ht="12.75" customHeight="1">
      <c r="A79" s="253">
        <v>575</v>
      </c>
      <c r="B79" s="82" t="s">
        <v>287</v>
      </c>
      <c r="C79" s="62">
        <v>0</v>
      </c>
      <c r="D79" s="62">
        <v>0</v>
      </c>
      <c r="E79" s="62">
        <v>16</v>
      </c>
      <c r="F79" s="62">
        <v>5</v>
      </c>
      <c r="G79" s="62">
        <v>10</v>
      </c>
      <c r="H79" s="62">
        <v>0</v>
      </c>
      <c r="I79" s="62">
        <v>158</v>
      </c>
      <c r="J79" s="62">
        <v>13</v>
      </c>
      <c r="K79" s="62">
        <v>20</v>
      </c>
      <c r="L79" s="62">
        <v>1</v>
      </c>
      <c r="M79" s="62">
        <v>0</v>
      </c>
      <c r="N79" s="62">
        <v>5</v>
      </c>
      <c r="O79" s="62">
        <v>20</v>
      </c>
      <c r="P79" s="62">
        <v>6</v>
      </c>
      <c r="Q79" s="62">
        <v>17</v>
      </c>
      <c r="R79" s="62">
        <v>6</v>
      </c>
      <c r="S79" s="62">
        <v>2</v>
      </c>
      <c r="T79" s="62">
        <v>19</v>
      </c>
      <c r="U79" s="62">
        <v>3</v>
      </c>
      <c r="V79" s="62">
        <v>7</v>
      </c>
      <c r="W79" s="62">
        <v>54</v>
      </c>
      <c r="X79" s="62">
        <v>76</v>
      </c>
      <c r="Y79" s="62">
        <v>39</v>
      </c>
      <c r="Z79" s="62">
        <v>0</v>
      </c>
      <c r="AA79" s="62">
        <v>176</v>
      </c>
      <c r="AB79" s="62">
        <v>62</v>
      </c>
      <c r="AC79" s="62">
        <v>48</v>
      </c>
      <c r="AD79" s="62">
        <v>21</v>
      </c>
      <c r="AE79" s="62">
        <v>44</v>
      </c>
      <c r="AF79" s="62">
        <v>16</v>
      </c>
      <c r="AG79" s="62">
        <v>2</v>
      </c>
      <c r="AH79" s="62">
        <v>0</v>
      </c>
      <c r="AI79" s="62">
        <v>40</v>
      </c>
      <c r="AJ79" s="62">
        <v>9</v>
      </c>
      <c r="AK79" s="62">
        <v>12</v>
      </c>
      <c r="AL79" s="62">
        <v>204</v>
      </c>
      <c r="AM79" s="62">
        <v>1</v>
      </c>
      <c r="AN79" s="62">
        <v>0</v>
      </c>
      <c r="AO79" s="62">
        <v>82</v>
      </c>
      <c r="AP79" s="62">
        <v>6</v>
      </c>
      <c r="AQ79" s="62">
        <v>33</v>
      </c>
      <c r="AR79" s="62">
        <v>23</v>
      </c>
      <c r="AS79" s="62">
        <v>105</v>
      </c>
      <c r="AT79" s="62">
        <v>51</v>
      </c>
      <c r="AU79" s="62">
        <v>115</v>
      </c>
      <c r="AV79" s="62">
        <v>92</v>
      </c>
      <c r="AW79" s="62">
        <v>10</v>
      </c>
      <c r="AX79" s="62">
        <v>14</v>
      </c>
      <c r="AY79" s="62">
        <v>1</v>
      </c>
      <c r="AZ79" s="62">
        <v>6</v>
      </c>
      <c r="BA79" s="62">
        <v>12</v>
      </c>
      <c r="BB79" s="62">
        <v>42</v>
      </c>
      <c r="BC79" s="62">
        <v>17</v>
      </c>
      <c r="BD79" s="62">
        <v>128</v>
      </c>
      <c r="BE79" s="62">
        <v>16</v>
      </c>
      <c r="BF79" s="62">
        <v>0</v>
      </c>
      <c r="BG79" s="62">
        <v>5</v>
      </c>
      <c r="BH79" s="62">
        <v>0</v>
      </c>
      <c r="BI79" s="62">
        <v>21</v>
      </c>
      <c r="BJ79" s="62">
        <v>25</v>
      </c>
      <c r="BK79" s="62">
        <v>17</v>
      </c>
      <c r="BL79" s="62">
        <v>16</v>
      </c>
      <c r="BM79" s="62">
        <v>63</v>
      </c>
      <c r="BN79" s="62">
        <v>2</v>
      </c>
      <c r="BO79" s="62">
        <v>37</v>
      </c>
      <c r="BP79" s="62">
        <v>176</v>
      </c>
      <c r="BQ79" s="62">
        <v>2026</v>
      </c>
      <c r="BR79" s="62">
        <v>277</v>
      </c>
      <c r="BS79" s="62">
        <v>18</v>
      </c>
      <c r="BT79" s="62">
        <v>12</v>
      </c>
      <c r="BU79" s="62">
        <v>0</v>
      </c>
      <c r="BV79" s="62">
        <v>0</v>
      </c>
      <c r="BW79" s="62">
        <v>57</v>
      </c>
      <c r="BX79" s="62">
        <v>0</v>
      </c>
      <c r="BY79" s="62">
        <v>81</v>
      </c>
      <c r="BZ79" s="62">
        <v>67</v>
      </c>
      <c r="CA79" s="62">
        <v>6</v>
      </c>
      <c r="CB79" s="62">
        <v>17</v>
      </c>
      <c r="CC79" s="62">
        <v>22</v>
      </c>
      <c r="CD79" s="62">
        <v>182</v>
      </c>
      <c r="CE79" s="62">
        <v>180</v>
      </c>
      <c r="CF79" s="62">
        <v>60</v>
      </c>
      <c r="CG79" s="62">
        <v>189</v>
      </c>
      <c r="CH79" s="62">
        <v>2</v>
      </c>
      <c r="CI79" s="62">
        <v>392</v>
      </c>
      <c r="CJ79" s="62">
        <v>330</v>
      </c>
      <c r="CK79" s="62">
        <v>750</v>
      </c>
      <c r="CL79" s="62">
        <v>306</v>
      </c>
      <c r="CM79" s="62">
        <v>347</v>
      </c>
      <c r="CN79" s="62">
        <v>3</v>
      </c>
      <c r="CO79" s="62">
        <v>20</v>
      </c>
      <c r="CP79" s="62">
        <v>32</v>
      </c>
      <c r="CQ79" s="62">
        <v>181</v>
      </c>
      <c r="CR79" s="62">
        <v>80</v>
      </c>
      <c r="CS79" s="62">
        <v>42</v>
      </c>
      <c r="CT79" s="62">
        <v>19</v>
      </c>
      <c r="CU79" s="62">
        <v>488</v>
      </c>
      <c r="CV79" s="62">
        <v>60</v>
      </c>
      <c r="CW79" s="62">
        <v>58</v>
      </c>
      <c r="CX79" s="62">
        <v>48</v>
      </c>
      <c r="CY79" s="62">
        <v>106</v>
      </c>
      <c r="CZ79" s="62">
        <v>47</v>
      </c>
      <c r="DA79" s="62">
        <v>1</v>
      </c>
      <c r="DB79" s="24">
        <v>209</v>
      </c>
      <c r="DC79" s="24">
        <v>8942</v>
      </c>
      <c r="DD79" s="43">
        <v>126</v>
      </c>
      <c r="DE79" s="62">
        <v>29960</v>
      </c>
      <c r="DF79" s="62">
        <v>0</v>
      </c>
      <c r="DG79" s="62">
        <v>0</v>
      </c>
      <c r="DH79" s="62">
        <v>2</v>
      </c>
      <c r="DI79" s="62">
        <v>9</v>
      </c>
      <c r="DJ79" s="62">
        <v>1</v>
      </c>
      <c r="DK79" s="62">
        <v>30098</v>
      </c>
      <c r="DL79" s="39">
        <v>39040</v>
      </c>
      <c r="DM79" s="39">
        <v>3933</v>
      </c>
      <c r="DN79" s="39">
        <v>34031</v>
      </c>
      <c r="DO79" s="39">
        <v>42973</v>
      </c>
      <c r="DP79" s="39">
        <v>-27678</v>
      </c>
      <c r="DQ79" s="39">
        <v>6353</v>
      </c>
      <c r="DR79" s="39">
        <v>15295</v>
      </c>
      <c r="DT79" s="395">
        <v>29960</v>
      </c>
    </row>
    <row r="80" spans="1:124" ht="12.75" customHeight="1">
      <c r="A80" s="253">
        <v>576</v>
      </c>
      <c r="B80" s="82" t="s">
        <v>288</v>
      </c>
      <c r="C80" s="62">
        <v>62</v>
      </c>
      <c r="D80" s="62">
        <v>144</v>
      </c>
      <c r="E80" s="62">
        <v>6</v>
      </c>
      <c r="F80" s="62">
        <v>9</v>
      </c>
      <c r="G80" s="62">
        <v>55</v>
      </c>
      <c r="H80" s="62">
        <v>0</v>
      </c>
      <c r="I80" s="62">
        <v>12</v>
      </c>
      <c r="J80" s="62">
        <v>350</v>
      </c>
      <c r="K80" s="62">
        <v>86</v>
      </c>
      <c r="L80" s="62">
        <v>23</v>
      </c>
      <c r="M80" s="62">
        <v>0</v>
      </c>
      <c r="N80" s="62">
        <v>4</v>
      </c>
      <c r="O80" s="62">
        <v>7</v>
      </c>
      <c r="P80" s="62">
        <v>29</v>
      </c>
      <c r="Q80" s="62">
        <v>17</v>
      </c>
      <c r="R80" s="62">
        <v>49</v>
      </c>
      <c r="S80" s="62">
        <v>8</v>
      </c>
      <c r="T80" s="62">
        <v>18</v>
      </c>
      <c r="U80" s="62">
        <v>9</v>
      </c>
      <c r="V80" s="62">
        <v>12</v>
      </c>
      <c r="W80" s="62">
        <v>352</v>
      </c>
      <c r="X80" s="62">
        <v>219</v>
      </c>
      <c r="Y80" s="62">
        <v>85</v>
      </c>
      <c r="Z80" s="62">
        <v>0</v>
      </c>
      <c r="AA80" s="62">
        <v>25</v>
      </c>
      <c r="AB80" s="62">
        <v>84</v>
      </c>
      <c r="AC80" s="62">
        <v>343</v>
      </c>
      <c r="AD80" s="62">
        <v>46</v>
      </c>
      <c r="AE80" s="62">
        <v>42</v>
      </c>
      <c r="AF80" s="62">
        <v>12</v>
      </c>
      <c r="AG80" s="62">
        <v>1</v>
      </c>
      <c r="AH80" s="62">
        <v>0</v>
      </c>
      <c r="AI80" s="62">
        <v>161</v>
      </c>
      <c r="AJ80" s="62">
        <v>20</v>
      </c>
      <c r="AK80" s="62">
        <v>52</v>
      </c>
      <c r="AL80" s="62">
        <v>807</v>
      </c>
      <c r="AM80" s="62">
        <v>10</v>
      </c>
      <c r="AN80" s="62">
        <v>6</v>
      </c>
      <c r="AO80" s="62">
        <v>380</v>
      </c>
      <c r="AP80" s="62">
        <v>29</v>
      </c>
      <c r="AQ80" s="62">
        <v>21</v>
      </c>
      <c r="AR80" s="62">
        <v>17</v>
      </c>
      <c r="AS80" s="62">
        <v>39</v>
      </c>
      <c r="AT80" s="62">
        <v>17</v>
      </c>
      <c r="AU80" s="62">
        <v>77</v>
      </c>
      <c r="AV80" s="62">
        <v>104</v>
      </c>
      <c r="AW80" s="62">
        <v>10</v>
      </c>
      <c r="AX80" s="62">
        <v>9</v>
      </c>
      <c r="AY80" s="62">
        <v>1</v>
      </c>
      <c r="AZ80" s="62">
        <v>3</v>
      </c>
      <c r="BA80" s="62">
        <v>5</v>
      </c>
      <c r="BB80" s="62">
        <v>115</v>
      </c>
      <c r="BC80" s="62">
        <v>11</v>
      </c>
      <c r="BD80" s="62">
        <v>413</v>
      </c>
      <c r="BE80" s="62">
        <v>142</v>
      </c>
      <c r="BF80" s="62">
        <v>0</v>
      </c>
      <c r="BG80" s="62">
        <v>6</v>
      </c>
      <c r="BH80" s="62">
        <v>43</v>
      </c>
      <c r="BI80" s="62">
        <v>258</v>
      </c>
      <c r="BJ80" s="62">
        <v>67</v>
      </c>
      <c r="BK80" s="62">
        <v>135</v>
      </c>
      <c r="BL80" s="62">
        <v>104</v>
      </c>
      <c r="BM80" s="62">
        <v>407</v>
      </c>
      <c r="BN80" s="62">
        <v>31</v>
      </c>
      <c r="BO80" s="62">
        <v>10</v>
      </c>
      <c r="BP80" s="62">
        <v>10</v>
      </c>
      <c r="BQ80" s="62">
        <v>81</v>
      </c>
      <c r="BR80" s="62">
        <v>25</v>
      </c>
      <c r="BS80" s="62">
        <v>3</v>
      </c>
      <c r="BT80" s="62">
        <v>3</v>
      </c>
      <c r="BU80" s="62">
        <v>2</v>
      </c>
      <c r="BV80" s="62">
        <v>5</v>
      </c>
      <c r="BW80" s="62">
        <v>144</v>
      </c>
      <c r="BX80" s="62">
        <v>59</v>
      </c>
      <c r="BY80" s="62">
        <v>64</v>
      </c>
      <c r="BZ80" s="62">
        <v>13</v>
      </c>
      <c r="CA80" s="62">
        <v>12</v>
      </c>
      <c r="CB80" s="62">
        <v>5</v>
      </c>
      <c r="CC80" s="62">
        <v>2</v>
      </c>
      <c r="CD80" s="62">
        <v>81</v>
      </c>
      <c r="CE80" s="62">
        <v>8</v>
      </c>
      <c r="CF80" s="62">
        <v>1</v>
      </c>
      <c r="CG80" s="62">
        <v>13</v>
      </c>
      <c r="CH80" s="62">
        <v>0</v>
      </c>
      <c r="CI80" s="62">
        <v>27</v>
      </c>
      <c r="CJ80" s="62">
        <v>43</v>
      </c>
      <c r="CK80" s="62">
        <v>34</v>
      </c>
      <c r="CL80" s="62">
        <v>14</v>
      </c>
      <c r="CM80" s="62">
        <v>293</v>
      </c>
      <c r="CN80" s="62">
        <v>5</v>
      </c>
      <c r="CO80" s="62">
        <v>41</v>
      </c>
      <c r="CP80" s="62">
        <v>29</v>
      </c>
      <c r="CQ80" s="62">
        <v>19</v>
      </c>
      <c r="CR80" s="62">
        <v>5</v>
      </c>
      <c r="CS80" s="62">
        <v>13</v>
      </c>
      <c r="CT80" s="62">
        <v>31</v>
      </c>
      <c r="CU80" s="62">
        <v>24</v>
      </c>
      <c r="CV80" s="62">
        <v>37</v>
      </c>
      <c r="CW80" s="62">
        <v>163</v>
      </c>
      <c r="CX80" s="62">
        <v>9</v>
      </c>
      <c r="CY80" s="62">
        <v>12</v>
      </c>
      <c r="CZ80" s="62">
        <v>9</v>
      </c>
      <c r="DA80" s="62">
        <v>37</v>
      </c>
      <c r="DB80" s="24">
        <v>6</v>
      </c>
      <c r="DC80" s="24">
        <v>7001</v>
      </c>
      <c r="DD80" s="43">
        <v>55</v>
      </c>
      <c r="DE80" s="62">
        <v>1785</v>
      </c>
      <c r="DF80" s="62">
        <v>0</v>
      </c>
      <c r="DG80" s="62">
        <v>0</v>
      </c>
      <c r="DH80" s="62">
        <v>31</v>
      </c>
      <c r="DI80" s="62">
        <v>376</v>
      </c>
      <c r="DJ80" s="62">
        <v>28</v>
      </c>
      <c r="DK80" s="62">
        <v>2275</v>
      </c>
      <c r="DL80" s="39">
        <v>9276</v>
      </c>
      <c r="DM80" s="39">
        <v>1231</v>
      </c>
      <c r="DN80" s="39">
        <v>3506</v>
      </c>
      <c r="DO80" s="39">
        <v>10507</v>
      </c>
      <c r="DP80" s="39">
        <v>-7902</v>
      </c>
      <c r="DQ80" s="39">
        <v>-4396</v>
      </c>
      <c r="DR80" s="39">
        <v>2605</v>
      </c>
      <c r="DT80" s="395">
        <v>1785</v>
      </c>
    </row>
    <row r="81" spans="1:124" ht="12.75" customHeight="1">
      <c r="A81" s="253">
        <v>577</v>
      </c>
      <c r="B81" s="82" t="s">
        <v>289</v>
      </c>
      <c r="C81" s="62">
        <v>143</v>
      </c>
      <c r="D81" s="62">
        <v>256</v>
      </c>
      <c r="E81" s="62">
        <v>11</v>
      </c>
      <c r="F81" s="62">
        <v>20</v>
      </c>
      <c r="G81" s="62">
        <v>126</v>
      </c>
      <c r="H81" s="62">
        <v>0</v>
      </c>
      <c r="I81" s="62">
        <v>26</v>
      </c>
      <c r="J81" s="62">
        <v>824</v>
      </c>
      <c r="K81" s="62">
        <v>214</v>
      </c>
      <c r="L81" s="62">
        <v>245</v>
      </c>
      <c r="M81" s="62">
        <v>0</v>
      </c>
      <c r="N81" s="62">
        <v>14</v>
      </c>
      <c r="O81" s="62">
        <v>25</v>
      </c>
      <c r="P81" s="62">
        <v>69</v>
      </c>
      <c r="Q81" s="62">
        <v>24</v>
      </c>
      <c r="R81" s="62">
        <v>183</v>
      </c>
      <c r="S81" s="62">
        <v>16</v>
      </c>
      <c r="T81" s="62">
        <v>29</v>
      </c>
      <c r="U81" s="62">
        <v>43</v>
      </c>
      <c r="V81" s="62">
        <v>27</v>
      </c>
      <c r="W81" s="62">
        <v>390</v>
      </c>
      <c r="X81" s="62">
        <v>312</v>
      </c>
      <c r="Y81" s="62">
        <v>241</v>
      </c>
      <c r="Z81" s="62">
        <v>1</v>
      </c>
      <c r="AA81" s="62">
        <v>46</v>
      </c>
      <c r="AB81" s="62">
        <v>140</v>
      </c>
      <c r="AC81" s="62">
        <v>3380</v>
      </c>
      <c r="AD81" s="62">
        <v>138</v>
      </c>
      <c r="AE81" s="62">
        <v>127</v>
      </c>
      <c r="AF81" s="62">
        <v>25</v>
      </c>
      <c r="AG81" s="62">
        <v>5</v>
      </c>
      <c r="AH81" s="62">
        <v>0</v>
      </c>
      <c r="AI81" s="62">
        <v>278</v>
      </c>
      <c r="AJ81" s="62">
        <v>66</v>
      </c>
      <c r="AK81" s="62">
        <v>121</v>
      </c>
      <c r="AL81" s="62">
        <v>1240</v>
      </c>
      <c r="AM81" s="62">
        <v>18</v>
      </c>
      <c r="AN81" s="62">
        <v>12</v>
      </c>
      <c r="AO81" s="62">
        <v>3152</v>
      </c>
      <c r="AP81" s="62">
        <v>153</v>
      </c>
      <c r="AQ81" s="62">
        <v>40</v>
      </c>
      <c r="AR81" s="62">
        <v>47</v>
      </c>
      <c r="AS81" s="62">
        <v>84</v>
      </c>
      <c r="AT81" s="62">
        <v>37</v>
      </c>
      <c r="AU81" s="62">
        <v>164</v>
      </c>
      <c r="AV81" s="62">
        <v>253</v>
      </c>
      <c r="AW81" s="62">
        <v>18</v>
      </c>
      <c r="AX81" s="62">
        <v>31</v>
      </c>
      <c r="AY81" s="62">
        <v>2</v>
      </c>
      <c r="AZ81" s="62">
        <v>7</v>
      </c>
      <c r="BA81" s="62">
        <v>18</v>
      </c>
      <c r="BB81" s="62">
        <v>226</v>
      </c>
      <c r="BC81" s="62">
        <v>28</v>
      </c>
      <c r="BD81" s="62">
        <v>593</v>
      </c>
      <c r="BE81" s="62">
        <v>269</v>
      </c>
      <c r="BF81" s="62">
        <v>0</v>
      </c>
      <c r="BG81" s="62">
        <v>12</v>
      </c>
      <c r="BH81" s="62">
        <v>751</v>
      </c>
      <c r="BI81" s="62">
        <v>287</v>
      </c>
      <c r="BJ81" s="62">
        <v>78</v>
      </c>
      <c r="BK81" s="62">
        <v>157</v>
      </c>
      <c r="BL81" s="62">
        <v>124</v>
      </c>
      <c r="BM81" s="62">
        <v>3496</v>
      </c>
      <c r="BN81" s="62">
        <v>303</v>
      </c>
      <c r="BO81" s="62">
        <v>18</v>
      </c>
      <c r="BP81" s="62">
        <v>19</v>
      </c>
      <c r="BQ81" s="62">
        <v>177</v>
      </c>
      <c r="BR81" s="62">
        <v>58</v>
      </c>
      <c r="BS81" s="62">
        <v>9</v>
      </c>
      <c r="BT81" s="62">
        <v>5</v>
      </c>
      <c r="BU81" s="62">
        <v>2</v>
      </c>
      <c r="BV81" s="62">
        <v>2</v>
      </c>
      <c r="BW81" s="62">
        <v>37</v>
      </c>
      <c r="BX81" s="62">
        <v>73</v>
      </c>
      <c r="BY81" s="62">
        <v>54</v>
      </c>
      <c r="BZ81" s="62">
        <v>15</v>
      </c>
      <c r="CA81" s="62">
        <v>0</v>
      </c>
      <c r="CB81" s="62">
        <v>9</v>
      </c>
      <c r="CC81" s="62">
        <v>8</v>
      </c>
      <c r="CD81" s="62">
        <v>1</v>
      </c>
      <c r="CE81" s="62">
        <v>27</v>
      </c>
      <c r="CF81" s="62">
        <v>11</v>
      </c>
      <c r="CG81" s="62">
        <v>35</v>
      </c>
      <c r="CH81" s="62">
        <v>0</v>
      </c>
      <c r="CI81" s="62">
        <v>45</v>
      </c>
      <c r="CJ81" s="62">
        <v>1563</v>
      </c>
      <c r="CK81" s="62">
        <v>79</v>
      </c>
      <c r="CL81" s="62">
        <v>31</v>
      </c>
      <c r="CM81" s="62">
        <v>297</v>
      </c>
      <c r="CN81" s="62">
        <v>10</v>
      </c>
      <c r="CO81" s="62">
        <v>84</v>
      </c>
      <c r="CP81" s="62">
        <v>50</v>
      </c>
      <c r="CQ81" s="62">
        <v>34</v>
      </c>
      <c r="CR81" s="62">
        <v>9</v>
      </c>
      <c r="CS81" s="62">
        <v>6</v>
      </c>
      <c r="CT81" s="62">
        <v>43</v>
      </c>
      <c r="CU81" s="62">
        <v>36</v>
      </c>
      <c r="CV81" s="62">
        <v>61</v>
      </c>
      <c r="CW81" s="62">
        <v>311</v>
      </c>
      <c r="CX81" s="62">
        <v>13</v>
      </c>
      <c r="CY81" s="62">
        <v>19</v>
      </c>
      <c r="CZ81" s="62">
        <v>14</v>
      </c>
      <c r="DA81" s="62">
        <v>47</v>
      </c>
      <c r="DB81" s="24">
        <v>8</v>
      </c>
      <c r="DC81" s="24">
        <v>22485</v>
      </c>
      <c r="DD81" s="43">
        <v>86</v>
      </c>
      <c r="DE81" s="62">
        <v>1916</v>
      </c>
      <c r="DF81" s="62">
        <v>10</v>
      </c>
      <c r="DG81" s="62">
        <v>0</v>
      </c>
      <c r="DH81" s="62">
        <v>28</v>
      </c>
      <c r="DI81" s="62">
        <v>488</v>
      </c>
      <c r="DJ81" s="62">
        <v>55</v>
      </c>
      <c r="DK81" s="62">
        <v>2583</v>
      </c>
      <c r="DL81" s="39">
        <v>25068</v>
      </c>
      <c r="DM81" s="39">
        <v>33272</v>
      </c>
      <c r="DN81" s="39">
        <v>35855</v>
      </c>
      <c r="DO81" s="39">
        <v>58340</v>
      </c>
      <c r="DP81" s="39">
        <v>-6095</v>
      </c>
      <c r="DQ81" s="39">
        <v>29760</v>
      </c>
      <c r="DR81" s="39">
        <v>52245</v>
      </c>
      <c r="DT81" s="395">
        <v>1916</v>
      </c>
    </row>
    <row r="82" spans="1:124" ht="12.75" customHeight="1">
      <c r="A82" s="253">
        <v>578</v>
      </c>
      <c r="B82" s="82" t="s">
        <v>290</v>
      </c>
      <c r="C82" s="62">
        <v>2</v>
      </c>
      <c r="D82" s="62">
        <v>0</v>
      </c>
      <c r="E82" s="62">
        <v>0</v>
      </c>
      <c r="F82" s="62">
        <v>0</v>
      </c>
      <c r="G82" s="62">
        <v>43</v>
      </c>
      <c r="H82" s="62">
        <v>0</v>
      </c>
      <c r="I82" s="62">
        <v>38</v>
      </c>
      <c r="J82" s="62">
        <v>53</v>
      </c>
      <c r="K82" s="62">
        <v>84</v>
      </c>
      <c r="L82" s="62">
        <v>11</v>
      </c>
      <c r="M82" s="62">
        <v>0</v>
      </c>
      <c r="N82" s="62">
        <v>2</v>
      </c>
      <c r="O82" s="62">
        <v>1</v>
      </c>
      <c r="P82" s="62">
        <v>6</v>
      </c>
      <c r="Q82" s="62">
        <v>9</v>
      </c>
      <c r="R82" s="62">
        <v>76</v>
      </c>
      <c r="S82" s="62">
        <v>1</v>
      </c>
      <c r="T82" s="62">
        <v>22</v>
      </c>
      <c r="U82" s="62">
        <v>28</v>
      </c>
      <c r="V82" s="62">
        <v>35</v>
      </c>
      <c r="W82" s="62">
        <v>26</v>
      </c>
      <c r="X82" s="62">
        <v>207</v>
      </c>
      <c r="Y82" s="62">
        <v>36</v>
      </c>
      <c r="Z82" s="62">
        <v>0</v>
      </c>
      <c r="AA82" s="62">
        <v>36</v>
      </c>
      <c r="AB82" s="62">
        <v>337</v>
      </c>
      <c r="AC82" s="62">
        <v>2</v>
      </c>
      <c r="AD82" s="62">
        <v>24</v>
      </c>
      <c r="AE82" s="62">
        <v>128</v>
      </c>
      <c r="AF82" s="62">
        <v>31</v>
      </c>
      <c r="AG82" s="62">
        <v>0</v>
      </c>
      <c r="AH82" s="62">
        <v>1</v>
      </c>
      <c r="AI82" s="62">
        <v>46</v>
      </c>
      <c r="AJ82" s="62">
        <v>65</v>
      </c>
      <c r="AK82" s="62">
        <v>21</v>
      </c>
      <c r="AL82" s="62">
        <v>878</v>
      </c>
      <c r="AM82" s="62">
        <v>2</v>
      </c>
      <c r="AN82" s="62">
        <v>2</v>
      </c>
      <c r="AO82" s="62">
        <v>8</v>
      </c>
      <c r="AP82" s="62">
        <v>19</v>
      </c>
      <c r="AQ82" s="62">
        <v>1</v>
      </c>
      <c r="AR82" s="62">
        <v>31</v>
      </c>
      <c r="AS82" s="62">
        <v>42</v>
      </c>
      <c r="AT82" s="62">
        <v>17</v>
      </c>
      <c r="AU82" s="62">
        <v>165</v>
      </c>
      <c r="AV82" s="62">
        <v>97</v>
      </c>
      <c r="AW82" s="62">
        <v>9</v>
      </c>
      <c r="AX82" s="62">
        <v>94</v>
      </c>
      <c r="AY82" s="62">
        <v>0</v>
      </c>
      <c r="AZ82" s="62">
        <v>3</v>
      </c>
      <c r="BA82" s="62">
        <v>12</v>
      </c>
      <c r="BB82" s="62">
        <v>7</v>
      </c>
      <c r="BC82" s="62">
        <v>37</v>
      </c>
      <c r="BD82" s="62">
        <v>344</v>
      </c>
      <c r="BE82" s="62">
        <v>7</v>
      </c>
      <c r="BF82" s="62">
        <v>0</v>
      </c>
      <c r="BG82" s="62">
        <v>7</v>
      </c>
      <c r="BH82" s="62">
        <v>12</v>
      </c>
      <c r="BI82" s="62">
        <v>0</v>
      </c>
      <c r="BJ82" s="62">
        <v>0</v>
      </c>
      <c r="BK82" s="62">
        <v>3</v>
      </c>
      <c r="BL82" s="62">
        <v>0</v>
      </c>
      <c r="BM82" s="62">
        <v>0</v>
      </c>
      <c r="BN82" s="62">
        <v>0</v>
      </c>
      <c r="BO82" s="62">
        <v>0</v>
      </c>
      <c r="BP82" s="62">
        <v>0</v>
      </c>
      <c r="BQ82" s="62">
        <v>2541</v>
      </c>
      <c r="BR82" s="62">
        <v>2</v>
      </c>
      <c r="BS82" s="62">
        <v>0</v>
      </c>
      <c r="BT82" s="62">
        <v>0</v>
      </c>
      <c r="BU82" s="62">
        <v>0</v>
      </c>
      <c r="BV82" s="62">
        <v>517</v>
      </c>
      <c r="BW82" s="62">
        <v>4099</v>
      </c>
      <c r="BX82" s="62">
        <v>9847</v>
      </c>
      <c r="BY82" s="62">
        <v>9170</v>
      </c>
      <c r="BZ82" s="62">
        <v>4056</v>
      </c>
      <c r="CA82" s="62">
        <v>108</v>
      </c>
      <c r="CB82" s="62">
        <v>539</v>
      </c>
      <c r="CC82" s="62">
        <v>809</v>
      </c>
      <c r="CD82" s="62">
        <v>0</v>
      </c>
      <c r="CE82" s="62">
        <v>0</v>
      </c>
      <c r="CF82" s="62">
        <v>0</v>
      </c>
      <c r="CG82" s="62">
        <v>0</v>
      </c>
      <c r="CH82" s="62">
        <v>0</v>
      </c>
      <c r="CI82" s="62">
        <v>57</v>
      </c>
      <c r="CJ82" s="62">
        <v>76</v>
      </c>
      <c r="CK82" s="62">
        <v>0</v>
      </c>
      <c r="CL82" s="62">
        <v>1</v>
      </c>
      <c r="CM82" s="62">
        <v>0</v>
      </c>
      <c r="CN82" s="62">
        <v>0</v>
      </c>
      <c r="CO82" s="62">
        <v>0</v>
      </c>
      <c r="CP82" s="62">
        <v>0</v>
      </c>
      <c r="CQ82" s="62">
        <v>0</v>
      </c>
      <c r="CR82" s="62">
        <v>345</v>
      </c>
      <c r="CS82" s="62">
        <v>0</v>
      </c>
      <c r="CT82" s="62">
        <v>0</v>
      </c>
      <c r="CU82" s="62">
        <v>0</v>
      </c>
      <c r="CV82" s="62">
        <v>5467</v>
      </c>
      <c r="CW82" s="62">
        <v>498</v>
      </c>
      <c r="CX82" s="62">
        <v>0</v>
      </c>
      <c r="CY82" s="62">
        <v>156</v>
      </c>
      <c r="CZ82" s="62">
        <v>0</v>
      </c>
      <c r="DA82" s="62">
        <v>0</v>
      </c>
      <c r="DB82" s="24">
        <v>716</v>
      </c>
      <c r="DC82" s="24">
        <v>42172</v>
      </c>
      <c r="DD82" s="43">
        <v>46</v>
      </c>
      <c r="DE82" s="62">
        <v>28832</v>
      </c>
      <c r="DF82" s="62">
        <v>947</v>
      </c>
      <c r="DG82" s="62">
        <v>185</v>
      </c>
      <c r="DH82" s="62">
        <v>0</v>
      </c>
      <c r="DI82" s="62">
        <v>0</v>
      </c>
      <c r="DJ82" s="62">
        <v>0</v>
      </c>
      <c r="DK82" s="62">
        <v>30010</v>
      </c>
      <c r="DL82" s="39">
        <v>72182</v>
      </c>
      <c r="DM82" s="39">
        <v>11887</v>
      </c>
      <c r="DN82" s="39">
        <v>41897</v>
      </c>
      <c r="DO82" s="39">
        <v>84069</v>
      </c>
      <c r="DP82" s="39">
        <v>-56461</v>
      </c>
      <c r="DQ82" s="39">
        <v>-14564</v>
      </c>
      <c r="DR82" s="39">
        <v>27608</v>
      </c>
      <c r="DT82" s="395">
        <v>28832</v>
      </c>
    </row>
    <row r="83" spans="1:124" ht="12.75" customHeight="1">
      <c r="A83" s="254">
        <v>579</v>
      </c>
      <c r="B83" s="255" t="s">
        <v>335</v>
      </c>
      <c r="C83" s="63">
        <v>8</v>
      </c>
      <c r="D83" s="63">
        <v>5</v>
      </c>
      <c r="E83" s="63">
        <v>5</v>
      </c>
      <c r="F83" s="63">
        <v>2</v>
      </c>
      <c r="G83" s="63">
        <v>6</v>
      </c>
      <c r="H83" s="63">
        <v>0</v>
      </c>
      <c r="I83" s="63">
        <v>31</v>
      </c>
      <c r="J83" s="63">
        <v>11</v>
      </c>
      <c r="K83" s="63">
        <v>16</v>
      </c>
      <c r="L83" s="63">
        <v>0</v>
      </c>
      <c r="M83" s="63">
        <v>0</v>
      </c>
      <c r="N83" s="63">
        <v>1</v>
      </c>
      <c r="O83" s="63">
        <v>2</v>
      </c>
      <c r="P83" s="63">
        <v>2</v>
      </c>
      <c r="Q83" s="63">
        <v>1</v>
      </c>
      <c r="R83" s="63">
        <v>2</v>
      </c>
      <c r="S83" s="63">
        <v>1</v>
      </c>
      <c r="T83" s="63">
        <v>3</v>
      </c>
      <c r="U83" s="63">
        <v>1</v>
      </c>
      <c r="V83" s="63">
        <v>1</v>
      </c>
      <c r="W83" s="63">
        <v>10</v>
      </c>
      <c r="X83" s="63">
        <v>15</v>
      </c>
      <c r="Y83" s="63">
        <v>8</v>
      </c>
      <c r="Z83" s="63">
        <v>0</v>
      </c>
      <c r="AA83" s="63">
        <v>35</v>
      </c>
      <c r="AB83" s="63">
        <v>13</v>
      </c>
      <c r="AC83" s="63">
        <v>10</v>
      </c>
      <c r="AD83" s="63">
        <v>4</v>
      </c>
      <c r="AE83" s="63">
        <v>11</v>
      </c>
      <c r="AF83" s="63">
        <v>2</v>
      </c>
      <c r="AG83" s="63">
        <v>0</v>
      </c>
      <c r="AH83" s="63">
        <v>0</v>
      </c>
      <c r="AI83" s="63">
        <v>12</v>
      </c>
      <c r="AJ83" s="63">
        <v>2</v>
      </c>
      <c r="AK83" s="63">
        <v>4</v>
      </c>
      <c r="AL83" s="63">
        <v>68</v>
      </c>
      <c r="AM83" s="63">
        <v>0</v>
      </c>
      <c r="AN83" s="63">
        <v>0</v>
      </c>
      <c r="AO83" s="63">
        <v>16</v>
      </c>
      <c r="AP83" s="63">
        <v>1</v>
      </c>
      <c r="AQ83" s="63">
        <v>4</v>
      </c>
      <c r="AR83" s="63">
        <v>3</v>
      </c>
      <c r="AS83" s="63">
        <v>13</v>
      </c>
      <c r="AT83" s="63">
        <v>6</v>
      </c>
      <c r="AU83" s="63">
        <v>47</v>
      </c>
      <c r="AV83" s="63">
        <v>9</v>
      </c>
      <c r="AW83" s="63">
        <v>2</v>
      </c>
      <c r="AX83" s="63">
        <v>2</v>
      </c>
      <c r="AY83" s="63">
        <v>0</v>
      </c>
      <c r="AZ83" s="63">
        <v>1</v>
      </c>
      <c r="BA83" s="63">
        <v>1</v>
      </c>
      <c r="BB83" s="63">
        <v>3</v>
      </c>
      <c r="BC83" s="63">
        <v>1</v>
      </c>
      <c r="BD83" s="63">
        <v>20</v>
      </c>
      <c r="BE83" s="63">
        <v>7</v>
      </c>
      <c r="BF83" s="63">
        <v>0</v>
      </c>
      <c r="BG83" s="63">
        <v>1</v>
      </c>
      <c r="BH83" s="63">
        <v>25</v>
      </c>
      <c r="BI83" s="63">
        <v>54</v>
      </c>
      <c r="BJ83" s="63">
        <v>49</v>
      </c>
      <c r="BK83" s="63">
        <v>59</v>
      </c>
      <c r="BL83" s="63">
        <v>39</v>
      </c>
      <c r="BM83" s="63">
        <v>256</v>
      </c>
      <c r="BN83" s="63">
        <v>37</v>
      </c>
      <c r="BO83" s="63">
        <v>39</v>
      </c>
      <c r="BP83" s="63">
        <v>38</v>
      </c>
      <c r="BQ83" s="63">
        <v>752</v>
      </c>
      <c r="BR83" s="63">
        <v>1621</v>
      </c>
      <c r="BS83" s="63">
        <v>28</v>
      </c>
      <c r="BT83" s="63">
        <v>92</v>
      </c>
      <c r="BU83" s="63">
        <v>0</v>
      </c>
      <c r="BV83" s="63">
        <v>6</v>
      </c>
      <c r="BW83" s="63">
        <v>20</v>
      </c>
      <c r="BX83" s="63">
        <v>0</v>
      </c>
      <c r="BY83" s="63">
        <v>292</v>
      </c>
      <c r="BZ83" s="63">
        <v>9</v>
      </c>
      <c r="CA83" s="63">
        <v>4</v>
      </c>
      <c r="CB83" s="63">
        <v>51</v>
      </c>
      <c r="CC83" s="63">
        <v>58</v>
      </c>
      <c r="CD83" s="63">
        <v>137</v>
      </c>
      <c r="CE83" s="63">
        <v>1053</v>
      </c>
      <c r="CF83" s="63">
        <v>45</v>
      </c>
      <c r="CG83" s="63">
        <v>40</v>
      </c>
      <c r="CH83" s="63">
        <v>1</v>
      </c>
      <c r="CI83" s="63">
        <v>50</v>
      </c>
      <c r="CJ83" s="63">
        <v>1545</v>
      </c>
      <c r="CK83" s="63">
        <v>217</v>
      </c>
      <c r="CL83" s="63">
        <v>193</v>
      </c>
      <c r="CM83" s="63">
        <v>152</v>
      </c>
      <c r="CN83" s="63">
        <v>60</v>
      </c>
      <c r="CO83" s="63">
        <v>659</v>
      </c>
      <c r="CP83" s="63">
        <v>136</v>
      </c>
      <c r="CQ83" s="63">
        <v>245</v>
      </c>
      <c r="CR83" s="63">
        <v>26</v>
      </c>
      <c r="CS83" s="63">
        <v>3</v>
      </c>
      <c r="CT83" s="63">
        <v>39</v>
      </c>
      <c r="CU83" s="63">
        <v>194</v>
      </c>
      <c r="CV83" s="63">
        <v>95</v>
      </c>
      <c r="CW83" s="63">
        <v>152</v>
      </c>
      <c r="CX83" s="63">
        <v>48</v>
      </c>
      <c r="CY83" s="63">
        <v>44</v>
      </c>
      <c r="CZ83" s="63">
        <v>85</v>
      </c>
      <c r="DA83" s="63">
        <v>0</v>
      </c>
      <c r="DB83" s="25">
        <v>22</v>
      </c>
      <c r="DC83" s="25">
        <v>9199</v>
      </c>
      <c r="DD83" s="50">
        <v>109</v>
      </c>
      <c r="DE83" s="63">
        <v>1955</v>
      </c>
      <c r="DF83" s="63">
        <v>0</v>
      </c>
      <c r="DG83" s="63">
        <v>0</v>
      </c>
      <c r="DH83" s="63">
        <v>0</v>
      </c>
      <c r="DI83" s="63">
        <v>0</v>
      </c>
      <c r="DJ83" s="63">
        <v>0</v>
      </c>
      <c r="DK83" s="63">
        <v>2064</v>
      </c>
      <c r="DL83" s="47">
        <v>11263</v>
      </c>
      <c r="DM83" s="47">
        <v>842</v>
      </c>
      <c r="DN83" s="47">
        <v>2906</v>
      </c>
      <c r="DO83" s="47">
        <v>12105</v>
      </c>
      <c r="DP83" s="47">
        <v>-4278</v>
      </c>
      <c r="DQ83" s="47">
        <v>-1372</v>
      </c>
      <c r="DR83" s="47">
        <v>7827</v>
      </c>
      <c r="DT83" s="395">
        <v>1955</v>
      </c>
    </row>
    <row r="84" spans="1:124" ht="12.75" customHeight="1">
      <c r="A84" s="253">
        <v>591</v>
      </c>
      <c r="B84" s="82" t="s">
        <v>292</v>
      </c>
      <c r="C84" s="62">
        <v>21</v>
      </c>
      <c r="D84" s="62">
        <v>9</v>
      </c>
      <c r="E84" s="62">
        <v>24</v>
      </c>
      <c r="F84" s="62">
        <v>17</v>
      </c>
      <c r="G84" s="62">
        <v>86</v>
      </c>
      <c r="H84" s="62">
        <v>0</v>
      </c>
      <c r="I84" s="62">
        <v>99</v>
      </c>
      <c r="J84" s="62">
        <v>118</v>
      </c>
      <c r="K84" s="62">
        <v>27</v>
      </c>
      <c r="L84" s="62">
        <v>2</v>
      </c>
      <c r="M84" s="62">
        <v>0</v>
      </c>
      <c r="N84" s="62">
        <v>6</v>
      </c>
      <c r="O84" s="62">
        <v>13</v>
      </c>
      <c r="P84" s="62">
        <v>15</v>
      </c>
      <c r="Q84" s="62">
        <v>10</v>
      </c>
      <c r="R84" s="62">
        <v>9</v>
      </c>
      <c r="S84" s="62">
        <v>4</v>
      </c>
      <c r="T84" s="62">
        <v>19</v>
      </c>
      <c r="U84" s="62">
        <v>3</v>
      </c>
      <c r="V84" s="62">
        <v>7</v>
      </c>
      <c r="W84" s="62">
        <v>24</v>
      </c>
      <c r="X84" s="62">
        <v>46</v>
      </c>
      <c r="Y84" s="62">
        <v>20</v>
      </c>
      <c r="Z84" s="62">
        <v>0</v>
      </c>
      <c r="AA84" s="62">
        <v>520</v>
      </c>
      <c r="AB84" s="62">
        <v>91</v>
      </c>
      <c r="AC84" s="62">
        <v>32</v>
      </c>
      <c r="AD84" s="62">
        <v>12</v>
      </c>
      <c r="AE84" s="62">
        <v>41</v>
      </c>
      <c r="AF84" s="62">
        <v>13</v>
      </c>
      <c r="AG84" s="62">
        <v>1</v>
      </c>
      <c r="AH84" s="62">
        <v>0</v>
      </c>
      <c r="AI84" s="62">
        <v>32</v>
      </c>
      <c r="AJ84" s="62">
        <v>16</v>
      </c>
      <c r="AK84" s="62">
        <v>17</v>
      </c>
      <c r="AL84" s="62">
        <v>228</v>
      </c>
      <c r="AM84" s="62">
        <v>2</v>
      </c>
      <c r="AN84" s="62">
        <v>2</v>
      </c>
      <c r="AO84" s="62">
        <v>27</v>
      </c>
      <c r="AP84" s="62">
        <v>7</v>
      </c>
      <c r="AQ84" s="62">
        <v>18</v>
      </c>
      <c r="AR84" s="62">
        <v>18</v>
      </c>
      <c r="AS84" s="62">
        <v>91</v>
      </c>
      <c r="AT84" s="62">
        <v>46</v>
      </c>
      <c r="AU84" s="62">
        <v>157</v>
      </c>
      <c r="AV84" s="62">
        <v>66</v>
      </c>
      <c r="AW84" s="62">
        <v>10</v>
      </c>
      <c r="AX84" s="62">
        <v>14</v>
      </c>
      <c r="AY84" s="62">
        <v>1</v>
      </c>
      <c r="AZ84" s="62">
        <v>6</v>
      </c>
      <c r="BA84" s="62">
        <v>7</v>
      </c>
      <c r="BB84" s="62">
        <v>21</v>
      </c>
      <c r="BC84" s="62">
        <v>7</v>
      </c>
      <c r="BD84" s="62">
        <v>132</v>
      </c>
      <c r="BE84" s="62">
        <v>61</v>
      </c>
      <c r="BF84" s="62">
        <v>0</v>
      </c>
      <c r="BG84" s="62">
        <v>9</v>
      </c>
      <c r="BH84" s="62">
        <v>7</v>
      </c>
      <c r="BI84" s="62">
        <v>114</v>
      </c>
      <c r="BJ84" s="62">
        <v>841</v>
      </c>
      <c r="BK84" s="62">
        <v>512</v>
      </c>
      <c r="BL84" s="62">
        <v>337</v>
      </c>
      <c r="BM84" s="62">
        <v>97</v>
      </c>
      <c r="BN84" s="62">
        <v>12</v>
      </c>
      <c r="BO84" s="62">
        <v>67</v>
      </c>
      <c r="BP84" s="62">
        <v>152</v>
      </c>
      <c r="BQ84" s="62">
        <v>7107</v>
      </c>
      <c r="BR84" s="62">
        <v>2830</v>
      </c>
      <c r="BS84" s="62">
        <v>312</v>
      </c>
      <c r="BT84" s="62">
        <v>542</v>
      </c>
      <c r="BU84" s="62">
        <v>0</v>
      </c>
      <c r="BV84" s="62">
        <v>31</v>
      </c>
      <c r="BW84" s="62">
        <v>317</v>
      </c>
      <c r="BX84" s="62">
        <v>0</v>
      </c>
      <c r="BY84" s="62">
        <v>1959</v>
      </c>
      <c r="BZ84" s="62">
        <v>33</v>
      </c>
      <c r="CA84" s="62">
        <v>8</v>
      </c>
      <c r="CB84" s="62">
        <v>69</v>
      </c>
      <c r="CC84" s="62">
        <v>79</v>
      </c>
      <c r="CD84" s="62">
        <v>25</v>
      </c>
      <c r="CE84" s="62">
        <v>25917</v>
      </c>
      <c r="CF84" s="62">
        <v>1429</v>
      </c>
      <c r="CG84" s="62">
        <v>160</v>
      </c>
      <c r="CH84" s="62">
        <v>21</v>
      </c>
      <c r="CI84" s="62">
        <v>279</v>
      </c>
      <c r="CJ84" s="62">
        <v>2752</v>
      </c>
      <c r="CK84" s="62">
        <v>129</v>
      </c>
      <c r="CL84" s="62">
        <v>465</v>
      </c>
      <c r="CM84" s="62">
        <v>811</v>
      </c>
      <c r="CN84" s="62">
        <v>69</v>
      </c>
      <c r="CO84" s="62">
        <v>1336</v>
      </c>
      <c r="CP84" s="62">
        <v>228</v>
      </c>
      <c r="CQ84" s="62">
        <v>612</v>
      </c>
      <c r="CR84" s="62">
        <v>61</v>
      </c>
      <c r="CS84" s="62">
        <v>100</v>
      </c>
      <c r="CT84" s="62">
        <v>118</v>
      </c>
      <c r="CU84" s="62">
        <v>667</v>
      </c>
      <c r="CV84" s="62">
        <v>455</v>
      </c>
      <c r="CW84" s="62">
        <v>916</v>
      </c>
      <c r="CX84" s="62">
        <v>252</v>
      </c>
      <c r="CY84" s="62">
        <v>154</v>
      </c>
      <c r="CZ84" s="62">
        <v>110</v>
      </c>
      <c r="DA84" s="62">
        <v>0</v>
      </c>
      <c r="DB84" s="24">
        <v>1789</v>
      </c>
      <c r="DC84" s="24">
        <v>56565</v>
      </c>
      <c r="DD84" s="43">
        <v>878</v>
      </c>
      <c r="DE84" s="62">
        <v>85974</v>
      </c>
      <c r="DF84" s="62">
        <v>0</v>
      </c>
      <c r="DG84" s="62">
        <v>0</v>
      </c>
      <c r="DH84" s="62">
        <v>0</v>
      </c>
      <c r="DI84" s="62">
        <v>0</v>
      </c>
      <c r="DJ84" s="62">
        <v>0</v>
      </c>
      <c r="DK84" s="62">
        <v>86852</v>
      </c>
      <c r="DL84" s="39">
        <v>143417</v>
      </c>
      <c r="DM84" s="39">
        <v>3056</v>
      </c>
      <c r="DN84" s="39">
        <v>89908</v>
      </c>
      <c r="DO84" s="39">
        <v>146473</v>
      </c>
      <c r="DP84" s="39">
        <v>-5638</v>
      </c>
      <c r="DQ84" s="39">
        <v>84270</v>
      </c>
      <c r="DR84" s="39">
        <v>140835</v>
      </c>
      <c r="DT84" s="395">
        <v>85974</v>
      </c>
    </row>
    <row r="85" spans="1:124" ht="12.75" customHeight="1">
      <c r="A85" s="253">
        <v>592</v>
      </c>
      <c r="B85" s="82" t="s">
        <v>293</v>
      </c>
      <c r="C85" s="62">
        <v>11</v>
      </c>
      <c r="D85" s="62">
        <v>1</v>
      </c>
      <c r="E85" s="62">
        <v>1</v>
      </c>
      <c r="F85" s="62">
        <v>1</v>
      </c>
      <c r="G85" s="62">
        <v>0</v>
      </c>
      <c r="H85" s="62">
        <v>0</v>
      </c>
      <c r="I85" s="62">
        <v>2</v>
      </c>
      <c r="J85" s="62">
        <v>0</v>
      </c>
      <c r="K85" s="62">
        <v>1</v>
      </c>
      <c r="L85" s="62">
        <v>0</v>
      </c>
      <c r="M85" s="62">
        <v>0</v>
      </c>
      <c r="N85" s="62">
        <v>0</v>
      </c>
      <c r="O85" s="62">
        <v>0</v>
      </c>
      <c r="P85" s="62">
        <v>0</v>
      </c>
      <c r="Q85" s="62">
        <v>0</v>
      </c>
      <c r="R85" s="62">
        <v>0</v>
      </c>
      <c r="S85" s="62">
        <v>0</v>
      </c>
      <c r="T85" s="62">
        <v>0</v>
      </c>
      <c r="U85" s="62">
        <v>0</v>
      </c>
      <c r="V85" s="62">
        <v>0</v>
      </c>
      <c r="W85" s="62">
        <v>3</v>
      </c>
      <c r="X85" s="62">
        <v>0</v>
      </c>
      <c r="Y85" s="62">
        <v>0</v>
      </c>
      <c r="Z85" s="62">
        <v>0</v>
      </c>
      <c r="AA85" s="62">
        <v>0</v>
      </c>
      <c r="AB85" s="62">
        <v>1</v>
      </c>
      <c r="AC85" s="62">
        <v>10</v>
      </c>
      <c r="AD85" s="62">
        <v>1</v>
      </c>
      <c r="AE85" s="62">
        <v>0</v>
      </c>
      <c r="AF85" s="62">
        <v>0</v>
      </c>
      <c r="AG85" s="62">
        <v>0</v>
      </c>
      <c r="AH85" s="62">
        <v>0</v>
      </c>
      <c r="AI85" s="62">
        <v>1</v>
      </c>
      <c r="AJ85" s="62">
        <v>0</v>
      </c>
      <c r="AK85" s="62">
        <v>0</v>
      </c>
      <c r="AL85" s="62">
        <v>13</v>
      </c>
      <c r="AM85" s="62">
        <v>0</v>
      </c>
      <c r="AN85" s="62">
        <v>0</v>
      </c>
      <c r="AO85" s="62">
        <v>7</v>
      </c>
      <c r="AP85" s="62">
        <v>1</v>
      </c>
      <c r="AQ85" s="62">
        <v>0</v>
      </c>
      <c r="AR85" s="62">
        <v>0</v>
      </c>
      <c r="AS85" s="62">
        <v>1</v>
      </c>
      <c r="AT85" s="62">
        <v>0</v>
      </c>
      <c r="AU85" s="62">
        <v>1</v>
      </c>
      <c r="AV85" s="62">
        <v>0</v>
      </c>
      <c r="AW85" s="62">
        <v>0</v>
      </c>
      <c r="AX85" s="62">
        <v>0</v>
      </c>
      <c r="AY85" s="62">
        <v>0</v>
      </c>
      <c r="AZ85" s="62">
        <v>0</v>
      </c>
      <c r="BA85" s="62">
        <v>0</v>
      </c>
      <c r="BB85" s="62">
        <v>10</v>
      </c>
      <c r="BC85" s="62">
        <v>0</v>
      </c>
      <c r="BD85" s="62">
        <v>4</v>
      </c>
      <c r="BE85" s="62">
        <v>4</v>
      </c>
      <c r="BF85" s="62">
        <v>0</v>
      </c>
      <c r="BG85" s="62">
        <v>0</v>
      </c>
      <c r="BH85" s="62">
        <v>1</v>
      </c>
      <c r="BI85" s="62">
        <v>20</v>
      </c>
      <c r="BJ85" s="62">
        <v>5</v>
      </c>
      <c r="BK85" s="62">
        <v>7</v>
      </c>
      <c r="BL85" s="62">
        <v>7</v>
      </c>
      <c r="BM85" s="62">
        <v>1</v>
      </c>
      <c r="BN85" s="62">
        <v>0</v>
      </c>
      <c r="BO85" s="62">
        <v>0</v>
      </c>
      <c r="BP85" s="62">
        <v>10</v>
      </c>
      <c r="BQ85" s="62">
        <v>187</v>
      </c>
      <c r="BR85" s="62">
        <v>70</v>
      </c>
      <c r="BS85" s="62">
        <v>9</v>
      </c>
      <c r="BT85" s="62">
        <v>10</v>
      </c>
      <c r="BU85" s="62">
        <v>0</v>
      </c>
      <c r="BV85" s="62">
        <v>3</v>
      </c>
      <c r="BW85" s="62">
        <v>3</v>
      </c>
      <c r="BX85" s="62">
        <v>0</v>
      </c>
      <c r="BY85" s="62">
        <v>19</v>
      </c>
      <c r="BZ85" s="62">
        <v>0</v>
      </c>
      <c r="CA85" s="62">
        <v>0</v>
      </c>
      <c r="CB85" s="62">
        <v>1</v>
      </c>
      <c r="CC85" s="62">
        <v>27</v>
      </c>
      <c r="CD85" s="62">
        <v>1</v>
      </c>
      <c r="CE85" s="62">
        <v>8</v>
      </c>
      <c r="CF85" s="62">
        <v>1339</v>
      </c>
      <c r="CG85" s="62">
        <v>1</v>
      </c>
      <c r="CH85" s="62">
        <v>112</v>
      </c>
      <c r="CI85" s="62">
        <v>16</v>
      </c>
      <c r="CJ85" s="62">
        <v>3</v>
      </c>
      <c r="CK85" s="62">
        <v>25</v>
      </c>
      <c r="CL85" s="62">
        <v>3</v>
      </c>
      <c r="CM85" s="62">
        <v>45</v>
      </c>
      <c r="CN85" s="62">
        <v>2</v>
      </c>
      <c r="CO85" s="62">
        <v>23</v>
      </c>
      <c r="CP85" s="62">
        <v>21</v>
      </c>
      <c r="CQ85" s="62">
        <v>17</v>
      </c>
      <c r="CR85" s="62">
        <v>8</v>
      </c>
      <c r="CS85" s="62">
        <v>4918</v>
      </c>
      <c r="CT85" s="62">
        <v>6</v>
      </c>
      <c r="CU85" s="62">
        <v>12</v>
      </c>
      <c r="CV85" s="62">
        <v>114</v>
      </c>
      <c r="CW85" s="62">
        <v>889</v>
      </c>
      <c r="CX85" s="62">
        <v>281</v>
      </c>
      <c r="CY85" s="62">
        <v>103</v>
      </c>
      <c r="CZ85" s="62">
        <v>2</v>
      </c>
      <c r="DA85" s="62">
        <v>0</v>
      </c>
      <c r="DB85" s="24">
        <v>21</v>
      </c>
      <c r="DC85" s="24">
        <v>8424</v>
      </c>
      <c r="DD85" s="43">
        <v>70</v>
      </c>
      <c r="DE85" s="62">
        <v>16020</v>
      </c>
      <c r="DF85" s="62">
        <v>0</v>
      </c>
      <c r="DG85" s="62">
        <v>0</v>
      </c>
      <c r="DH85" s="62">
        <v>0</v>
      </c>
      <c r="DI85" s="62">
        <v>0</v>
      </c>
      <c r="DJ85" s="62">
        <v>0</v>
      </c>
      <c r="DK85" s="62">
        <v>16090</v>
      </c>
      <c r="DL85" s="39">
        <v>24514</v>
      </c>
      <c r="DM85" s="39">
        <v>10435</v>
      </c>
      <c r="DN85" s="39">
        <v>26525</v>
      </c>
      <c r="DO85" s="39">
        <v>34949</v>
      </c>
      <c r="DP85" s="39">
        <v>-9790</v>
      </c>
      <c r="DQ85" s="39">
        <v>16735</v>
      </c>
      <c r="DR85" s="39">
        <v>25159</v>
      </c>
      <c r="DT85" s="395">
        <v>16020</v>
      </c>
    </row>
    <row r="86" spans="1:124" ht="12.75" customHeight="1">
      <c r="A86" s="253">
        <v>593</v>
      </c>
      <c r="B86" s="82" t="s">
        <v>294</v>
      </c>
      <c r="C86" s="62">
        <v>198</v>
      </c>
      <c r="D86" s="62">
        <v>126</v>
      </c>
      <c r="E86" s="62">
        <v>44</v>
      </c>
      <c r="F86" s="62">
        <v>3</v>
      </c>
      <c r="G86" s="62">
        <v>64</v>
      </c>
      <c r="H86" s="62">
        <v>0</v>
      </c>
      <c r="I86" s="62">
        <v>108</v>
      </c>
      <c r="J86" s="62">
        <v>245</v>
      </c>
      <c r="K86" s="62">
        <v>656</v>
      </c>
      <c r="L86" s="62">
        <v>29</v>
      </c>
      <c r="M86" s="62">
        <v>0</v>
      </c>
      <c r="N86" s="62">
        <v>9</v>
      </c>
      <c r="O86" s="62">
        <v>30</v>
      </c>
      <c r="P86" s="62">
        <v>28</v>
      </c>
      <c r="Q86" s="62">
        <v>60</v>
      </c>
      <c r="R86" s="62">
        <v>85</v>
      </c>
      <c r="S86" s="62">
        <v>12</v>
      </c>
      <c r="T86" s="62">
        <v>46</v>
      </c>
      <c r="U86" s="62">
        <v>53</v>
      </c>
      <c r="V86" s="62">
        <v>89</v>
      </c>
      <c r="W86" s="62">
        <v>284</v>
      </c>
      <c r="X86" s="62">
        <v>671</v>
      </c>
      <c r="Y86" s="62">
        <v>381</v>
      </c>
      <c r="Z86" s="62">
        <v>1</v>
      </c>
      <c r="AA86" s="62">
        <v>543</v>
      </c>
      <c r="AB86" s="62">
        <v>370</v>
      </c>
      <c r="AC86" s="62">
        <v>160</v>
      </c>
      <c r="AD86" s="62">
        <v>28</v>
      </c>
      <c r="AE86" s="62">
        <v>242</v>
      </c>
      <c r="AF86" s="62">
        <v>109</v>
      </c>
      <c r="AG86" s="62">
        <v>1</v>
      </c>
      <c r="AH86" s="62">
        <v>0</v>
      </c>
      <c r="AI86" s="62">
        <v>160</v>
      </c>
      <c r="AJ86" s="62">
        <v>121</v>
      </c>
      <c r="AK86" s="62">
        <v>147</v>
      </c>
      <c r="AL86" s="62">
        <v>1602</v>
      </c>
      <c r="AM86" s="62">
        <v>20</v>
      </c>
      <c r="AN86" s="62">
        <v>15</v>
      </c>
      <c r="AO86" s="62">
        <v>789</v>
      </c>
      <c r="AP86" s="62">
        <v>64</v>
      </c>
      <c r="AQ86" s="62">
        <v>89</v>
      </c>
      <c r="AR86" s="62">
        <v>50</v>
      </c>
      <c r="AS86" s="62">
        <v>308</v>
      </c>
      <c r="AT86" s="62">
        <v>382</v>
      </c>
      <c r="AU86" s="62">
        <v>100</v>
      </c>
      <c r="AV86" s="62">
        <v>1213</v>
      </c>
      <c r="AW86" s="62">
        <v>121</v>
      </c>
      <c r="AX86" s="62">
        <v>231</v>
      </c>
      <c r="AY86" s="62">
        <v>0</v>
      </c>
      <c r="AZ86" s="62">
        <v>126</v>
      </c>
      <c r="BA86" s="62">
        <v>28</v>
      </c>
      <c r="BB86" s="62">
        <v>1495</v>
      </c>
      <c r="BC86" s="62">
        <v>492</v>
      </c>
      <c r="BD86" s="62">
        <v>742</v>
      </c>
      <c r="BE86" s="62">
        <v>340</v>
      </c>
      <c r="BF86" s="62">
        <v>0</v>
      </c>
      <c r="BG86" s="62">
        <v>24</v>
      </c>
      <c r="BH86" s="62">
        <v>1</v>
      </c>
      <c r="BI86" s="62">
        <v>427</v>
      </c>
      <c r="BJ86" s="62">
        <v>115</v>
      </c>
      <c r="BK86" s="62">
        <v>331</v>
      </c>
      <c r="BL86" s="62">
        <v>334</v>
      </c>
      <c r="BM86" s="62">
        <v>3314</v>
      </c>
      <c r="BN86" s="62">
        <v>136</v>
      </c>
      <c r="BO86" s="62">
        <v>1474</v>
      </c>
      <c r="BP86" s="62">
        <v>171</v>
      </c>
      <c r="BQ86" s="62">
        <v>10098</v>
      </c>
      <c r="BR86" s="62">
        <v>9247</v>
      </c>
      <c r="BS86" s="62">
        <v>251</v>
      </c>
      <c r="BT86" s="62">
        <v>315</v>
      </c>
      <c r="BU86" s="62">
        <v>0</v>
      </c>
      <c r="BV86" s="62">
        <v>8</v>
      </c>
      <c r="BW86" s="62">
        <v>465</v>
      </c>
      <c r="BX86" s="62">
        <v>0</v>
      </c>
      <c r="BY86" s="62">
        <v>622</v>
      </c>
      <c r="BZ86" s="62">
        <v>90</v>
      </c>
      <c r="CA86" s="62">
        <v>11</v>
      </c>
      <c r="CB86" s="62">
        <v>490</v>
      </c>
      <c r="CC86" s="62">
        <v>632</v>
      </c>
      <c r="CD86" s="62">
        <v>25</v>
      </c>
      <c r="CE86" s="62">
        <v>3597</v>
      </c>
      <c r="CF86" s="62">
        <v>166</v>
      </c>
      <c r="CG86" s="62">
        <v>1118</v>
      </c>
      <c r="CH86" s="62">
        <v>41</v>
      </c>
      <c r="CI86" s="62">
        <v>616</v>
      </c>
      <c r="CJ86" s="62">
        <v>5817</v>
      </c>
      <c r="CK86" s="62">
        <v>498</v>
      </c>
      <c r="CL86" s="62">
        <v>1220</v>
      </c>
      <c r="CM86" s="62">
        <v>2967</v>
      </c>
      <c r="CN86" s="62">
        <v>286</v>
      </c>
      <c r="CO86" s="62">
        <v>1566</v>
      </c>
      <c r="CP86" s="62">
        <v>109</v>
      </c>
      <c r="CQ86" s="62">
        <v>1485</v>
      </c>
      <c r="CR86" s="62">
        <v>516</v>
      </c>
      <c r="CS86" s="62">
        <v>124</v>
      </c>
      <c r="CT86" s="62">
        <v>101</v>
      </c>
      <c r="CU86" s="62">
        <v>2799</v>
      </c>
      <c r="CV86" s="62">
        <v>1076</v>
      </c>
      <c r="CW86" s="62">
        <v>277</v>
      </c>
      <c r="CX86" s="62">
        <v>8</v>
      </c>
      <c r="CY86" s="62">
        <v>449</v>
      </c>
      <c r="CZ86" s="62">
        <v>256</v>
      </c>
      <c r="DA86" s="62">
        <v>0</v>
      </c>
      <c r="DB86" s="24">
        <v>148</v>
      </c>
      <c r="DC86" s="24">
        <v>67131</v>
      </c>
      <c r="DD86" s="43">
        <v>22</v>
      </c>
      <c r="DE86" s="62">
        <v>2087</v>
      </c>
      <c r="DF86" s="62">
        <v>0</v>
      </c>
      <c r="DG86" s="62">
        <v>0</v>
      </c>
      <c r="DH86" s="62">
        <v>8996</v>
      </c>
      <c r="DI86" s="62">
        <v>47354</v>
      </c>
      <c r="DJ86" s="62">
        <v>36</v>
      </c>
      <c r="DK86" s="62">
        <v>58495</v>
      </c>
      <c r="DL86" s="39">
        <v>125626</v>
      </c>
      <c r="DM86" s="39">
        <v>3637</v>
      </c>
      <c r="DN86" s="39">
        <v>62132</v>
      </c>
      <c r="DO86" s="39">
        <v>129263</v>
      </c>
      <c r="DP86" s="39">
        <v>-86879</v>
      </c>
      <c r="DQ86" s="39">
        <v>-24747</v>
      </c>
      <c r="DR86" s="39">
        <v>42384</v>
      </c>
      <c r="DT86" s="395">
        <v>2087</v>
      </c>
    </row>
    <row r="87" spans="1:124" ht="12.75" customHeight="1">
      <c r="A87" s="253">
        <v>594</v>
      </c>
      <c r="B87" s="82" t="s">
        <v>295</v>
      </c>
      <c r="C87" s="62">
        <v>4</v>
      </c>
      <c r="D87" s="62">
        <v>2</v>
      </c>
      <c r="E87" s="62">
        <v>5</v>
      </c>
      <c r="F87" s="62">
        <v>0</v>
      </c>
      <c r="G87" s="62">
        <v>2</v>
      </c>
      <c r="H87" s="62">
        <v>0</v>
      </c>
      <c r="I87" s="62">
        <v>9</v>
      </c>
      <c r="J87" s="62">
        <v>50</v>
      </c>
      <c r="K87" s="62">
        <v>20</v>
      </c>
      <c r="L87" s="62">
        <v>2</v>
      </c>
      <c r="M87" s="62">
        <v>0</v>
      </c>
      <c r="N87" s="62">
        <v>0</v>
      </c>
      <c r="O87" s="62">
        <v>1</v>
      </c>
      <c r="P87" s="62">
        <v>2</v>
      </c>
      <c r="Q87" s="62">
        <v>1</v>
      </c>
      <c r="R87" s="62">
        <v>37</v>
      </c>
      <c r="S87" s="62">
        <v>2</v>
      </c>
      <c r="T87" s="62">
        <v>1</v>
      </c>
      <c r="U87" s="62">
        <v>5</v>
      </c>
      <c r="V87" s="62">
        <v>3</v>
      </c>
      <c r="W87" s="62">
        <v>97</v>
      </c>
      <c r="X87" s="62">
        <v>31</v>
      </c>
      <c r="Y87" s="62">
        <v>15</v>
      </c>
      <c r="Z87" s="62">
        <v>0</v>
      </c>
      <c r="AA87" s="62">
        <v>98</v>
      </c>
      <c r="AB87" s="62">
        <v>93</v>
      </c>
      <c r="AC87" s="62">
        <v>44</v>
      </c>
      <c r="AD87" s="62">
        <v>1</v>
      </c>
      <c r="AE87" s="62">
        <v>25</v>
      </c>
      <c r="AF87" s="62">
        <v>1</v>
      </c>
      <c r="AG87" s="62">
        <v>0</v>
      </c>
      <c r="AH87" s="62">
        <v>0</v>
      </c>
      <c r="AI87" s="62">
        <v>23</v>
      </c>
      <c r="AJ87" s="62">
        <v>1</v>
      </c>
      <c r="AK87" s="62">
        <v>6</v>
      </c>
      <c r="AL87" s="62">
        <v>487</v>
      </c>
      <c r="AM87" s="62">
        <v>1</v>
      </c>
      <c r="AN87" s="62">
        <v>0</v>
      </c>
      <c r="AO87" s="62">
        <v>80</v>
      </c>
      <c r="AP87" s="62">
        <v>18</v>
      </c>
      <c r="AQ87" s="62">
        <v>3</v>
      </c>
      <c r="AR87" s="62">
        <v>35</v>
      </c>
      <c r="AS87" s="62">
        <v>34</v>
      </c>
      <c r="AT87" s="62">
        <v>4</v>
      </c>
      <c r="AU87" s="62">
        <v>26</v>
      </c>
      <c r="AV87" s="62">
        <v>167</v>
      </c>
      <c r="AW87" s="62">
        <v>34</v>
      </c>
      <c r="AX87" s="62">
        <v>7</v>
      </c>
      <c r="AY87" s="62">
        <v>0</v>
      </c>
      <c r="AZ87" s="62">
        <v>9</v>
      </c>
      <c r="BA87" s="62">
        <v>6</v>
      </c>
      <c r="BB87" s="62">
        <v>53</v>
      </c>
      <c r="BC87" s="62">
        <v>4</v>
      </c>
      <c r="BD87" s="62">
        <v>108</v>
      </c>
      <c r="BE87" s="62">
        <v>81</v>
      </c>
      <c r="BF87" s="62">
        <v>0</v>
      </c>
      <c r="BG87" s="62">
        <v>2</v>
      </c>
      <c r="BH87" s="62">
        <v>1</v>
      </c>
      <c r="BI87" s="62">
        <v>25</v>
      </c>
      <c r="BJ87" s="62">
        <v>20</v>
      </c>
      <c r="BK87" s="62">
        <v>3</v>
      </c>
      <c r="BL87" s="62">
        <v>1</v>
      </c>
      <c r="BM87" s="62">
        <v>5</v>
      </c>
      <c r="BN87" s="62">
        <v>1</v>
      </c>
      <c r="BO87" s="62">
        <v>11</v>
      </c>
      <c r="BP87" s="62">
        <v>13</v>
      </c>
      <c r="BQ87" s="62">
        <v>2943</v>
      </c>
      <c r="BR87" s="62">
        <v>760</v>
      </c>
      <c r="BS87" s="62">
        <v>12</v>
      </c>
      <c r="BT87" s="62">
        <v>141</v>
      </c>
      <c r="BU87" s="62">
        <v>0</v>
      </c>
      <c r="BV87" s="62">
        <v>12</v>
      </c>
      <c r="BW87" s="62">
        <v>133</v>
      </c>
      <c r="BX87" s="62">
        <v>0</v>
      </c>
      <c r="BY87" s="62">
        <v>102</v>
      </c>
      <c r="BZ87" s="62">
        <v>4</v>
      </c>
      <c r="CA87" s="62">
        <v>4</v>
      </c>
      <c r="CB87" s="62">
        <v>41</v>
      </c>
      <c r="CC87" s="62">
        <v>46</v>
      </c>
      <c r="CD87" s="62">
        <v>12</v>
      </c>
      <c r="CE87" s="62">
        <v>2349</v>
      </c>
      <c r="CF87" s="62">
        <v>300</v>
      </c>
      <c r="CG87" s="62">
        <v>477</v>
      </c>
      <c r="CH87" s="62">
        <v>70</v>
      </c>
      <c r="CI87" s="62">
        <v>155</v>
      </c>
      <c r="CJ87" s="62">
        <v>208</v>
      </c>
      <c r="CK87" s="62">
        <v>21</v>
      </c>
      <c r="CL87" s="62">
        <v>37</v>
      </c>
      <c r="CM87" s="62">
        <v>22</v>
      </c>
      <c r="CN87" s="62">
        <v>6</v>
      </c>
      <c r="CO87" s="62">
        <v>114</v>
      </c>
      <c r="CP87" s="62">
        <v>5</v>
      </c>
      <c r="CQ87" s="62">
        <v>27</v>
      </c>
      <c r="CR87" s="62">
        <v>38</v>
      </c>
      <c r="CS87" s="62">
        <v>710</v>
      </c>
      <c r="CT87" s="62">
        <v>114</v>
      </c>
      <c r="CU87" s="62">
        <v>1512</v>
      </c>
      <c r="CV87" s="62">
        <v>34</v>
      </c>
      <c r="CW87" s="62">
        <v>34</v>
      </c>
      <c r="CX87" s="62">
        <v>20</v>
      </c>
      <c r="CY87" s="62">
        <v>90</v>
      </c>
      <c r="CZ87" s="62">
        <v>23</v>
      </c>
      <c r="DA87" s="62">
        <v>0</v>
      </c>
      <c r="DB87" s="24">
        <v>544</v>
      </c>
      <c r="DC87" s="24">
        <v>12940</v>
      </c>
      <c r="DD87" s="43">
        <v>205</v>
      </c>
      <c r="DE87" s="62">
        <v>7217</v>
      </c>
      <c r="DF87" s="62">
        <v>0</v>
      </c>
      <c r="DG87" s="62">
        <v>0</v>
      </c>
      <c r="DH87" s="62">
        <v>0</v>
      </c>
      <c r="DI87" s="62">
        <v>0</v>
      </c>
      <c r="DJ87" s="62">
        <v>0</v>
      </c>
      <c r="DK87" s="62">
        <v>7422</v>
      </c>
      <c r="DL87" s="39">
        <v>20362</v>
      </c>
      <c r="DM87" s="39">
        <v>132</v>
      </c>
      <c r="DN87" s="39">
        <v>7554</v>
      </c>
      <c r="DO87" s="39">
        <v>20494</v>
      </c>
      <c r="DP87" s="39">
        <v>-19886</v>
      </c>
      <c r="DQ87" s="39">
        <v>-12332</v>
      </c>
      <c r="DR87" s="39">
        <v>608</v>
      </c>
      <c r="DT87" s="395">
        <v>7217</v>
      </c>
    </row>
    <row r="88" spans="1:124" ht="12.75" customHeight="1">
      <c r="A88" s="254">
        <v>595</v>
      </c>
      <c r="B88" s="255" t="s">
        <v>336</v>
      </c>
      <c r="C88" s="63">
        <v>31</v>
      </c>
      <c r="D88" s="63">
        <v>15</v>
      </c>
      <c r="E88" s="63">
        <v>32</v>
      </c>
      <c r="F88" s="63">
        <v>26</v>
      </c>
      <c r="G88" s="63">
        <v>36</v>
      </c>
      <c r="H88" s="63">
        <v>0</v>
      </c>
      <c r="I88" s="63">
        <v>42</v>
      </c>
      <c r="J88" s="63">
        <v>193</v>
      </c>
      <c r="K88" s="63">
        <v>62</v>
      </c>
      <c r="L88" s="63">
        <v>10</v>
      </c>
      <c r="M88" s="63">
        <v>0</v>
      </c>
      <c r="N88" s="63">
        <v>11</v>
      </c>
      <c r="O88" s="63">
        <v>40</v>
      </c>
      <c r="P88" s="63">
        <v>39</v>
      </c>
      <c r="Q88" s="63">
        <v>33</v>
      </c>
      <c r="R88" s="63">
        <v>14</v>
      </c>
      <c r="S88" s="63">
        <v>3</v>
      </c>
      <c r="T88" s="63">
        <v>26</v>
      </c>
      <c r="U88" s="63">
        <v>40</v>
      </c>
      <c r="V88" s="63">
        <v>41</v>
      </c>
      <c r="W88" s="63">
        <v>45</v>
      </c>
      <c r="X88" s="63">
        <v>115</v>
      </c>
      <c r="Y88" s="63">
        <v>6</v>
      </c>
      <c r="Z88" s="63">
        <v>0</v>
      </c>
      <c r="AA88" s="63">
        <v>102</v>
      </c>
      <c r="AB88" s="63">
        <v>98</v>
      </c>
      <c r="AC88" s="63">
        <v>53</v>
      </c>
      <c r="AD88" s="63">
        <v>14</v>
      </c>
      <c r="AE88" s="63">
        <v>47</v>
      </c>
      <c r="AF88" s="63">
        <v>57</v>
      </c>
      <c r="AG88" s="63">
        <v>2</v>
      </c>
      <c r="AH88" s="63">
        <v>0</v>
      </c>
      <c r="AI88" s="63">
        <v>31</v>
      </c>
      <c r="AJ88" s="63">
        <v>33</v>
      </c>
      <c r="AK88" s="63">
        <v>17</v>
      </c>
      <c r="AL88" s="63">
        <v>457</v>
      </c>
      <c r="AM88" s="63">
        <v>2</v>
      </c>
      <c r="AN88" s="63">
        <v>1</v>
      </c>
      <c r="AO88" s="63">
        <v>73</v>
      </c>
      <c r="AP88" s="63">
        <v>22</v>
      </c>
      <c r="AQ88" s="63">
        <v>25</v>
      </c>
      <c r="AR88" s="63">
        <v>43</v>
      </c>
      <c r="AS88" s="63">
        <v>73</v>
      </c>
      <c r="AT88" s="63">
        <v>48</v>
      </c>
      <c r="AU88" s="63">
        <v>191</v>
      </c>
      <c r="AV88" s="63">
        <v>268</v>
      </c>
      <c r="AW88" s="63">
        <v>41</v>
      </c>
      <c r="AX88" s="63">
        <v>27</v>
      </c>
      <c r="AY88" s="63">
        <v>3</v>
      </c>
      <c r="AZ88" s="63">
        <v>10</v>
      </c>
      <c r="BA88" s="63">
        <v>10</v>
      </c>
      <c r="BB88" s="63">
        <v>384</v>
      </c>
      <c r="BC88" s="63">
        <v>49</v>
      </c>
      <c r="BD88" s="63">
        <v>189</v>
      </c>
      <c r="BE88" s="63">
        <v>102</v>
      </c>
      <c r="BF88" s="63">
        <v>0</v>
      </c>
      <c r="BG88" s="63">
        <v>16</v>
      </c>
      <c r="BH88" s="63">
        <v>41</v>
      </c>
      <c r="BI88" s="63">
        <v>430</v>
      </c>
      <c r="BJ88" s="63">
        <v>101</v>
      </c>
      <c r="BK88" s="63">
        <v>228</v>
      </c>
      <c r="BL88" s="63">
        <v>121</v>
      </c>
      <c r="BM88" s="63">
        <v>91</v>
      </c>
      <c r="BN88" s="63">
        <v>3</v>
      </c>
      <c r="BO88" s="63">
        <v>68</v>
      </c>
      <c r="BP88" s="63">
        <v>86</v>
      </c>
      <c r="BQ88" s="63">
        <v>1509</v>
      </c>
      <c r="BR88" s="63">
        <v>928</v>
      </c>
      <c r="BS88" s="63">
        <v>83</v>
      </c>
      <c r="BT88" s="63">
        <v>90</v>
      </c>
      <c r="BU88" s="63">
        <v>0</v>
      </c>
      <c r="BV88" s="63">
        <v>23</v>
      </c>
      <c r="BW88" s="63">
        <v>374</v>
      </c>
      <c r="BX88" s="63">
        <v>0</v>
      </c>
      <c r="BY88" s="63">
        <v>171</v>
      </c>
      <c r="BZ88" s="63">
        <v>26</v>
      </c>
      <c r="CA88" s="63">
        <v>10</v>
      </c>
      <c r="CB88" s="63">
        <v>158</v>
      </c>
      <c r="CC88" s="63">
        <v>85</v>
      </c>
      <c r="CD88" s="63">
        <v>61</v>
      </c>
      <c r="CE88" s="63">
        <v>1435</v>
      </c>
      <c r="CF88" s="63">
        <v>4784</v>
      </c>
      <c r="CG88" s="63">
        <v>426</v>
      </c>
      <c r="CH88" s="63">
        <v>3</v>
      </c>
      <c r="CI88" s="63">
        <v>950</v>
      </c>
      <c r="CJ88" s="63">
        <v>2312</v>
      </c>
      <c r="CK88" s="63">
        <v>831</v>
      </c>
      <c r="CL88" s="63">
        <v>550</v>
      </c>
      <c r="CM88" s="63">
        <v>1189</v>
      </c>
      <c r="CN88" s="63">
        <v>24</v>
      </c>
      <c r="CO88" s="63">
        <v>1253</v>
      </c>
      <c r="CP88" s="63">
        <v>247</v>
      </c>
      <c r="CQ88" s="63">
        <v>1086</v>
      </c>
      <c r="CR88" s="63">
        <v>100</v>
      </c>
      <c r="CS88" s="63">
        <v>3003</v>
      </c>
      <c r="CT88" s="63">
        <v>24</v>
      </c>
      <c r="CU88" s="63">
        <v>980</v>
      </c>
      <c r="CV88" s="63">
        <v>353</v>
      </c>
      <c r="CW88" s="63">
        <v>323</v>
      </c>
      <c r="CX88" s="63">
        <v>231</v>
      </c>
      <c r="CY88" s="63">
        <v>1352</v>
      </c>
      <c r="CZ88" s="63">
        <v>144</v>
      </c>
      <c r="DA88" s="63">
        <v>0</v>
      </c>
      <c r="DB88" s="25">
        <v>234</v>
      </c>
      <c r="DC88" s="25">
        <v>29869</v>
      </c>
      <c r="DD88" s="50">
        <v>483</v>
      </c>
      <c r="DE88" s="63">
        <v>12299</v>
      </c>
      <c r="DF88" s="63">
        <v>84</v>
      </c>
      <c r="DG88" s="63">
        <v>0</v>
      </c>
      <c r="DH88" s="63">
        <v>0</v>
      </c>
      <c r="DI88" s="63">
        <v>281</v>
      </c>
      <c r="DJ88" s="63">
        <v>-306</v>
      </c>
      <c r="DK88" s="63">
        <v>12841</v>
      </c>
      <c r="DL88" s="47">
        <v>42710</v>
      </c>
      <c r="DM88" s="47">
        <v>6722</v>
      </c>
      <c r="DN88" s="47">
        <v>19563</v>
      </c>
      <c r="DO88" s="47">
        <v>49432</v>
      </c>
      <c r="DP88" s="47">
        <v>-26477</v>
      </c>
      <c r="DQ88" s="47">
        <v>-6914</v>
      </c>
      <c r="DR88" s="47">
        <v>22955</v>
      </c>
      <c r="DT88" s="395">
        <v>12299</v>
      </c>
    </row>
    <row r="89" spans="1:124" ht="12.75" customHeight="1">
      <c r="A89" s="253">
        <v>611</v>
      </c>
      <c r="B89" s="82" t="s">
        <v>5</v>
      </c>
      <c r="C89" s="62">
        <v>0</v>
      </c>
      <c r="D89" s="62">
        <v>0</v>
      </c>
      <c r="E89" s="62">
        <v>0</v>
      </c>
      <c r="F89" s="62">
        <v>0</v>
      </c>
      <c r="G89" s="62">
        <v>0</v>
      </c>
      <c r="H89" s="62">
        <v>0</v>
      </c>
      <c r="I89" s="62">
        <v>0</v>
      </c>
      <c r="J89" s="62">
        <v>0</v>
      </c>
      <c r="K89" s="62">
        <v>0</v>
      </c>
      <c r="L89" s="62">
        <v>0</v>
      </c>
      <c r="M89" s="62">
        <v>0</v>
      </c>
      <c r="N89" s="62">
        <v>0</v>
      </c>
      <c r="O89" s="62">
        <v>0</v>
      </c>
      <c r="P89" s="62">
        <v>0</v>
      </c>
      <c r="Q89" s="62">
        <v>0</v>
      </c>
      <c r="R89" s="62">
        <v>0</v>
      </c>
      <c r="S89" s="62">
        <v>0</v>
      </c>
      <c r="T89" s="62">
        <v>0</v>
      </c>
      <c r="U89" s="62">
        <v>0</v>
      </c>
      <c r="V89" s="62">
        <v>0</v>
      </c>
      <c r="W89" s="62">
        <v>0</v>
      </c>
      <c r="X89" s="62">
        <v>0</v>
      </c>
      <c r="Y89" s="62">
        <v>0</v>
      </c>
      <c r="Z89" s="62">
        <v>0</v>
      </c>
      <c r="AA89" s="62">
        <v>0</v>
      </c>
      <c r="AB89" s="62">
        <v>0</v>
      </c>
      <c r="AC89" s="62">
        <v>0</v>
      </c>
      <c r="AD89" s="62">
        <v>0</v>
      </c>
      <c r="AE89" s="62">
        <v>0</v>
      </c>
      <c r="AF89" s="62">
        <v>0</v>
      </c>
      <c r="AG89" s="62">
        <v>0</v>
      </c>
      <c r="AH89" s="62">
        <v>0</v>
      </c>
      <c r="AI89" s="62">
        <v>0</v>
      </c>
      <c r="AJ89" s="62">
        <v>0</v>
      </c>
      <c r="AK89" s="62">
        <v>0</v>
      </c>
      <c r="AL89" s="62">
        <v>0</v>
      </c>
      <c r="AM89" s="62">
        <v>0</v>
      </c>
      <c r="AN89" s="62">
        <v>0</v>
      </c>
      <c r="AO89" s="62">
        <v>0</v>
      </c>
      <c r="AP89" s="62">
        <v>0</v>
      </c>
      <c r="AQ89" s="62">
        <v>0</v>
      </c>
      <c r="AR89" s="62">
        <v>0</v>
      </c>
      <c r="AS89" s="62">
        <v>0</v>
      </c>
      <c r="AT89" s="62">
        <v>0</v>
      </c>
      <c r="AU89" s="62">
        <v>0</v>
      </c>
      <c r="AV89" s="62">
        <v>0</v>
      </c>
      <c r="AW89" s="62">
        <v>0</v>
      </c>
      <c r="AX89" s="62">
        <v>0</v>
      </c>
      <c r="AY89" s="62">
        <v>0</v>
      </c>
      <c r="AZ89" s="62">
        <v>0</v>
      </c>
      <c r="BA89" s="62">
        <v>0</v>
      </c>
      <c r="BB89" s="62">
        <v>0</v>
      </c>
      <c r="BC89" s="62">
        <v>0</v>
      </c>
      <c r="BD89" s="62">
        <v>0</v>
      </c>
      <c r="BE89" s="62">
        <v>0</v>
      </c>
      <c r="BF89" s="62">
        <v>0</v>
      </c>
      <c r="BG89" s="62">
        <v>0</v>
      </c>
      <c r="BH89" s="62">
        <v>0</v>
      </c>
      <c r="BI89" s="62">
        <v>0</v>
      </c>
      <c r="BJ89" s="62">
        <v>0</v>
      </c>
      <c r="BK89" s="62">
        <v>0</v>
      </c>
      <c r="BL89" s="62">
        <v>0</v>
      </c>
      <c r="BM89" s="62">
        <v>0</v>
      </c>
      <c r="BN89" s="62">
        <v>0</v>
      </c>
      <c r="BO89" s="62">
        <v>0</v>
      </c>
      <c r="BP89" s="62">
        <v>0</v>
      </c>
      <c r="BQ89" s="62">
        <v>0</v>
      </c>
      <c r="BR89" s="62">
        <v>0</v>
      </c>
      <c r="BS89" s="62">
        <v>0</v>
      </c>
      <c r="BT89" s="62">
        <v>0</v>
      </c>
      <c r="BU89" s="62">
        <v>0</v>
      </c>
      <c r="BV89" s="62">
        <v>0</v>
      </c>
      <c r="BW89" s="62">
        <v>0</v>
      </c>
      <c r="BX89" s="62">
        <v>0</v>
      </c>
      <c r="BY89" s="62">
        <v>0</v>
      </c>
      <c r="BZ89" s="62">
        <v>0</v>
      </c>
      <c r="CA89" s="62">
        <v>0</v>
      </c>
      <c r="CB89" s="62">
        <v>0</v>
      </c>
      <c r="CC89" s="62">
        <v>0</v>
      </c>
      <c r="CD89" s="62">
        <v>0</v>
      </c>
      <c r="CE89" s="62">
        <v>0</v>
      </c>
      <c r="CF89" s="62">
        <v>0</v>
      </c>
      <c r="CG89" s="62">
        <v>0</v>
      </c>
      <c r="CH89" s="62">
        <v>0</v>
      </c>
      <c r="CI89" s="62">
        <v>0</v>
      </c>
      <c r="CJ89" s="62">
        <v>0</v>
      </c>
      <c r="CK89" s="62">
        <v>0</v>
      </c>
      <c r="CL89" s="62">
        <v>0</v>
      </c>
      <c r="CM89" s="62">
        <v>0</v>
      </c>
      <c r="CN89" s="62">
        <v>0</v>
      </c>
      <c r="CO89" s="62">
        <v>0</v>
      </c>
      <c r="CP89" s="62">
        <v>0</v>
      </c>
      <c r="CQ89" s="62">
        <v>0</v>
      </c>
      <c r="CR89" s="62">
        <v>0</v>
      </c>
      <c r="CS89" s="62">
        <v>0</v>
      </c>
      <c r="CT89" s="62">
        <v>0</v>
      </c>
      <c r="CU89" s="62">
        <v>0</v>
      </c>
      <c r="CV89" s="62">
        <v>0</v>
      </c>
      <c r="CW89" s="62">
        <v>0</v>
      </c>
      <c r="CX89" s="62">
        <v>0</v>
      </c>
      <c r="CY89" s="62">
        <v>0</v>
      </c>
      <c r="CZ89" s="62">
        <v>0</v>
      </c>
      <c r="DA89" s="62">
        <v>0</v>
      </c>
      <c r="DB89" s="24">
        <v>8937</v>
      </c>
      <c r="DC89" s="24">
        <v>8937</v>
      </c>
      <c r="DD89" s="43">
        <v>0</v>
      </c>
      <c r="DE89" s="62">
        <v>12307</v>
      </c>
      <c r="DF89" s="62">
        <v>240070</v>
      </c>
      <c r="DG89" s="62">
        <v>103876</v>
      </c>
      <c r="DH89" s="62">
        <v>0</v>
      </c>
      <c r="DI89" s="62">
        <v>0</v>
      </c>
      <c r="DJ89" s="62">
        <v>0</v>
      </c>
      <c r="DK89" s="62">
        <v>356253</v>
      </c>
      <c r="DL89" s="39">
        <v>365190</v>
      </c>
      <c r="DM89" s="39">
        <v>0</v>
      </c>
      <c r="DN89" s="39">
        <v>356253</v>
      </c>
      <c r="DO89" s="39">
        <v>365190</v>
      </c>
      <c r="DP89" s="39">
        <v>0</v>
      </c>
      <c r="DQ89" s="39">
        <v>356253</v>
      </c>
      <c r="DR89" s="39">
        <v>365190</v>
      </c>
      <c r="DT89" s="395">
        <v>12307</v>
      </c>
    </row>
    <row r="90" spans="1:124" ht="12.75" customHeight="1">
      <c r="A90" s="253">
        <v>631</v>
      </c>
      <c r="B90" s="82" t="s">
        <v>297</v>
      </c>
      <c r="C90" s="62">
        <v>0</v>
      </c>
      <c r="D90" s="62">
        <v>0</v>
      </c>
      <c r="E90" s="62">
        <v>4</v>
      </c>
      <c r="F90" s="62">
        <v>6</v>
      </c>
      <c r="G90" s="62">
        <v>0</v>
      </c>
      <c r="H90" s="62">
        <v>0</v>
      </c>
      <c r="I90" s="62">
        <v>28</v>
      </c>
      <c r="J90" s="62">
        <v>62</v>
      </c>
      <c r="K90" s="62">
        <v>0</v>
      </c>
      <c r="L90" s="62">
        <v>3</v>
      </c>
      <c r="M90" s="62">
        <v>0</v>
      </c>
      <c r="N90" s="62">
        <v>0</v>
      </c>
      <c r="O90" s="62">
        <v>0</v>
      </c>
      <c r="P90" s="62">
        <v>1</v>
      </c>
      <c r="Q90" s="62">
        <v>3</v>
      </c>
      <c r="R90" s="62">
        <v>4</v>
      </c>
      <c r="S90" s="62">
        <v>0</v>
      </c>
      <c r="T90" s="62">
        <v>0</v>
      </c>
      <c r="U90" s="62">
        <v>1</v>
      </c>
      <c r="V90" s="62">
        <v>3</v>
      </c>
      <c r="W90" s="62">
        <v>47</v>
      </c>
      <c r="X90" s="62">
        <v>72</v>
      </c>
      <c r="Y90" s="62">
        <v>34</v>
      </c>
      <c r="Z90" s="62">
        <v>0</v>
      </c>
      <c r="AA90" s="62">
        <v>11</v>
      </c>
      <c r="AB90" s="62">
        <v>75</v>
      </c>
      <c r="AC90" s="62">
        <v>3</v>
      </c>
      <c r="AD90" s="62">
        <v>0</v>
      </c>
      <c r="AE90" s="62">
        <v>9</v>
      </c>
      <c r="AF90" s="62">
        <v>2</v>
      </c>
      <c r="AG90" s="62">
        <v>0</v>
      </c>
      <c r="AH90" s="62">
        <v>0</v>
      </c>
      <c r="AI90" s="62">
        <v>38</v>
      </c>
      <c r="AJ90" s="62">
        <v>21</v>
      </c>
      <c r="AK90" s="62">
        <v>7</v>
      </c>
      <c r="AL90" s="62">
        <v>26</v>
      </c>
      <c r="AM90" s="62">
        <v>3</v>
      </c>
      <c r="AN90" s="62">
        <v>0</v>
      </c>
      <c r="AO90" s="62">
        <v>0</v>
      </c>
      <c r="AP90" s="62">
        <v>0</v>
      </c>
      <c r="AQ90" s="62">
        <v>23</v>
      </c>
      <c r="AR90" s="62">
        <v>6</v>
      </c>
      <c r="AS90" s="62">
        <v>62</v>
      </c>
      <c r="AT90" s="62">
        <v>13</v>
      </c>
      <c r="AU90" s="62">
        <v>24</v>
      </c>
      <c r="AV90" s="62">
        <v>182</v>
      </c>
      <c r="AW90" s="62">
        <v>29</v>
      </c>
      <c r="AX90" s="62">
        <v>17</v>
      </c>
      <c r="AY90" s="62">
        <v>3</v>
      </c>
      <c r="AZ90" s="62">
        <v>5</v>
      </c>
      <c r="BA90" s="62">
        <v>2</v>
      </c>
      <c r="BB90" s="62">
        <v>59</v>
      </c>
      <c r="BC90" s="62">
        <v>7</v>
      </c>
      <c r="BD90" s="62">
        <v>69</v>
      </c>
      <c r="BE90" s="62">
        <v>60</v>
      </c>
      <c r="BF90" s="62">
        <v>0</v>
      </c>
      <c r="BG90" s="62">
        <v>0</v>
      </c>
      <c r="BH90" s="62">
        <v>1</v>
      </c>
      <c r="BI90" s="62">
        <v>47</v>
      </c>
      <c r="BJ90" s="62">
        <v>2</v>
      </c>
      <c r="BK90" s="62">
        <v>16</v>
      </c>
      <c r="BL90" s="62">
        <v>12</v>
      </c>
      <c r="BM90" s="62">
        <v>173</v>
      </c>
      <c r="BN90" s="62">
        <v>7</v>
      </c>
      <c r="BO90" s="62">
        <v>4</v>
      </c>
      <c r="BP90" s="62">
        <v>6</v>
      </c>
      <c r="BQ90" s="62">
        <v>123</v>
      </c>
      <c r="BR90" s="62">
        <v>49</v>
      </c>
      <c r="BS90" s="62">
        <v>0</v>
      </c>
      <c r="BT90" s="62">
        <v>0</v>
      </c>
      <c r="BU90" s="62">
        <v>0</v>
      </c>
      <c r="BV90" s="62">
        <v>82</v>
      </c>
      <c r="BW90" s="62">
        <v>37</v>
      </c>
      <c r="BX90" s="62">
        <v>30</v>
      </c>
      <c r="BY90" s="62">
        <v>16</v>
      </c>
      <c r="BZ90" s="62">
        <v>1</v>
      </c>
      <c r="CA90" s="62">
        <v>1</v>
      </c>
      <c r="CB90" s="62">
        <v>17</v>
      </c>
      <c r="CC90" s="62">
        <v>20</v>
      </c>
      <c r="CD90" s="62">
        <v>2</v>
      </c>
      <c r="CE90" s="62">
        <v>761</v>
      </c>
      <c r="CF90" s="62">
        <v>24</v>
      </c>
      <c r="CG90" s="62">
        <v>172</v>
      </c>
      <c r="CH90" s="62">
        <v>4</v>
      </c>
      <c r="CI90" s="62">
        <v>19</v>
      </c>
      <c r="CJ90" s="62">
        <v>47</v>
      </c>
      <c r="CK90" s="62">
        <v>0</v>
      </c>
      <c r="CL90" s="62">
        <v>0</v>
      </c>
      <c r="CM90" s="62">
        <v>52</v>
      </c>
      <c r="CN90" s="62">
        <v>0</v>
      </c>
      <c r="CO90" s="62">
        <v>16</v>
      </c>
      <c r="CP90" s="62">
        <v>2</v>
      </c>
      <c r="CQ90" s="62">
        <v>0</v>
      </c>
      <c r="CR90" s="62">
        <v>21</v>
      </c>
      <c r="CS90" s="62">
        <v>17</v>
      </c>
      <c r="CT90" s="62">
        <v>0</v>
      </c>
      <c r="CU90" s="62">
        <v>99</v>
      </c>
      <c r="CV90" s="62">
        <v>18</v>
      </c>
      <c r="CW90" s="62">
        <v>65</v>
      </c>
      <c r="CX90" s="62">
        <v>35</v>
      </c>
      <c r="CY90" s="62">
        <v>14</v>
      </c>
      <c r="CZ90" s="62">
        <v>18</v>
      </c>
      <c r="DA90" s="62">
        <v>0</v>
      </c>
      <c r="DB90" s="24">
        <v>6</v>
      </c>
      <c r="DC90" s="24">
        <v>3060</v>
      </c>
      <c r="DD90" s="43">
        <v>0</v>
      </c>
      <c r="DE90" s="62">
        <v>59442</v>
      </c>
      <c r="DF90" s="62">
        <v>153934</v>
      </c>
      <c r="DG90" s="62">
        <v>31831</v>
      </c>
      <c r="DH90" s="62">
        <v>0</v>
      </c>
      <c r="DI90" s="62">
        <v>0</v>
      </c>
      <c r="DJ90" s="62">
        <v>0</v>
      </c>
      <c r="DK90" s="62">
        <v>245207</v>
      </c>
      <c r="DL90" s="39">
        <v>248267</v>
      </c>
      <c r="DM90" s="39">
        <v>4580</v>
      </c>
      <c r="DN90" s="39">
        <v>249787</v>
      </c>
      <c r="DO90" s="39">
        <v>252847</v>
      </c>
      <c r="DP90" s="39">
        <v>-10638</v>
      </c>
      <c r="DQ90" s="39">
        <v>239149</v>
      </c>
      <c r="DR90" s="39">
        <v>242209</v>
      </c>
      <c r="DT90" s="395">
        <v>44568</v>
      </c>
    </row>
    <row r="91" spans="1:124" ht="12.75" customHeight="1">
      <c r="A91" s="253">
        <v>632</v>
      </c>
      <c r="B91" s="82" t="s">
        <v>298</v>
      </c>
      <c r="C91" s="62">
        <v>0</v>
      </c>
      <c r="D91" s="62">
        <v>0</v>
      </c>
      <c r="E91" s="62">
        <v>0</v>
      </c>
      <c r="F91" s="62">
        <v>0</v>
      </c>
      <c r="G91" s="62">
        <v>0</v>
      </c>
      <c r="H91" s="62">
        <v>0</v>
      </c>
      <c r="I91" s="62">
        <v>0</v>
      </c>
      <c r="J91" s="62">
        <v>0</v>
      </c>
      <c r="K91" s="62">
        <v>0</v>
      </c>
      <c r="L91" s="62">
        <v>0</v>
      </c>
      <c r="M91" s="62">
        <v>0</v>
      </c>
      <c r="N91" s="62">
        <v>0</v>
      </c>
      <c r="O91" s="62">
        <v>0</v>
      </c>
      <c r="P91" s="62">
        <v>0</v>
      </c>
      <c r="Q91" s="62">
        <v>0</v>
      </c>
      <c r="R91" s="62">
        <v>0</v>
      </c>
      <c r="S91" s="62">
        <v>0</v>
      </c>
      <c r="T91" s="62">
        <v>0</v>
      </c>
      <c r="U91" s="62">
        <v>0</v>
      </c>
      <c r="V91" s="62">
        <v>0</v>
      </c>
      <c r="W91" s="62">
        <v>0</v>
      </c>
      <c r="X91" s="62">
        <v>0</v>
      </c>
      <c r="Y91" s="62">
        <v>0</v>
      </c>
      <c r="Z91" s="62">
        <v>0</v>
      </c>
      <c r="AA91" s="62">
        <v>0</v>
      </c>
      <c r="AB91" s="62">
        <v>0</v>
      </c>
      <c r="AC91" s="62">
        <v>0</v>
      </c>
      <c r="AD91" s="62">
        <v>0</v>
      </c>
      <c r="AE91" s="62">
        <v>0</v>
      </c>
      <c r="AF91" s="62">
        <v>0</v>
      </c>
      <c r="AG91" s="62">
        <v>0</v>
      </c>
      <c r="AH91" s="62">
        <v>0</v>
      </c>
      <c r="AI91" s="62">
        <v>0</v>
      </c>
      <c r="AJ91" s="62">
        <v>0</v>
      </c>
      <c r="AK91" s="62">
        <v>0</v>
      </c>
      <c r="AL91" s="62">
        <v>0</v>
      </c>
      <c r="AM91" s="62">
        <v>0</v>
      </c>
      <c r="AN91" s="62">
        <v>0</v>
      </c>
      <c r="AO91" s="62">
        <v>0</v>
      </c>
      <c r="AP91" s="62">
        <v>0</v>
      </c>
      <c r="AQ91" s="62">
        <v>0</v>
      </c>
      <c r="AR91" s="62">
        <v>0</v>
      </c>
      <c r="AS91" s="62">
        <v>0</v>
      </c>
      <c r="AT91" s="62">
        <v>0</v>
      </c>
      <c r="AU91" s="62">
        <v>0</v>
      </c>
      <c r="AV91" s="62">
        <v>0</v>
      </c>
      <c r="AW91" s="62">
        <v>0</v>
      </c>
      <c r="AX91" s="62">
        <v>0</v>
      </c>
      <c r="AY91" s="62">
        <v>0</v>
      </c>
      <c r="AZ91" s="62">
        <v>0</v>
      </c>
      <c r="BA91" s="62">
        <v>0</v>
      </c>
      <c r="BB91" s="62">
        <v>0</v>
      </c>
      <c r="BC91" s="62">
        <v>0</v>
      </c>
      <c r="BD91" s="62">
        <v>0</v>
      </c>
      <c r="BE91" s="62">
        <v>0</v>
      </c>
      <c r="BF91" s="62">
        <v>0</v>
      </c>
      <c r="BG91" s="62">
        <v>0</v>
      </c>
      <c r="BH91" s="62">
        <v>0</v>
      </c>
      <c r="BI91" s="62">
        <v>0</v>
      </c>
      <c r="BJ91" s="62">
        <v>0</v>
      </c>
      <c r="BK91" s="62">
        <v>0</v>
      </c>
      <c r="BL91" s="62">
        <v>0</v>
      </c>
      <c r="BM91" s="62">
        <v>0</v>
      </c>
      <c r="BN91" s="62">
        <v>0</v>
      </c>
      <c r="BO91" s="62">
        <v>0</v>
      </c>
      <c r="BP91" s="62">
        <v>0</v>
      </c>
      <c r="BQ91" s="62">
        <v>0</v>
      </c>
      <c r="BR91" s="62">
        <v>0</v>
      </c>
      <c r="BS91" s="62">
        <v>0</v>
      </c>
      <c r="BT91" s="62">
        <v>0</v>
      </c>
      <c r="BU91" s="62">
        <v>0</v>
      </c>
      <c r="BV91" s="62">
        <v>0</v>
      </c>
      <c r="BW91" s="62">
        <v>0</v>
      </c>
      <c r="BX91" s="62">
        <v>0</v>
      </c>
      <c r="BY91" s="62">
        <v>0</v>
      </c>
      <c r="BZ91" s="62">
        <v>0</v>
      </c>
      <c r="CA91" s="62">
        <v>0</v>
      </c>
      <c r="CB91" s="62">
        <v>0</v>
      </c>
      <c r="CC91" s="62">
        <v>0</v>
      </c>
      <c r="CD91" s="62">
        <v>0</v>
      </c>
      <c r="CE91" s="62">
        <v>0</v>
      </c>
      <c r="CF91" s="62">
        <v>0</v>
      </c>
      <c r="CG91" s="62">
        <v>0</v>
      </c>
      <c r="CH91" s="62">
        <v>0</v>
      </c>
      <c r="CI91" s="62">
        <v>0</v>
      </c>
      <c r="CJ91" s="62">
        <v>0</v>
      </c>
      <c r="CK91" s="62">
        <v>0</v>
      </c>
      <c r="CL91" s="62">
        <v>0</v>
      </c>
      <c r="CM91" s="62">
        <v>0</v>
      </c>
      <c r="CN91" s="62">
        <v>0</v>
      </c>
      <c r="CO91" s="62">
        <v>0</v>
      </c>
      <c r="CP91" s="62">
        <v>0</v>
      </c>
      <c r="CQ91" s="62">
        <v>0</v>
      </c>
      <c r="CR91" s="62">
        <v>0</v>
      </c>
      <c r="CS91" s="62">
        <v>0</v>
      </c>
      <c r="CT91" s="62">
        <v>0</v>
      </c>
      <c r="CU91" s="62">
        <v>0</v>
      </c>
      <c r="CV91" s="62">
        <v>0</v>
      </c>
      <c r="CW91" s="62">
        <v>0</v>
      </c>
      <c r="CX91" s="62">
        <v>0</v>
      </c>
      <c r="CY91" s="62">
        <v>0</v>
      </c>
      <c r="CZ91" s="62">
        <v>0</v>
      </c>
      <c r="DA91" s="62">
        <v>0</v>
      </c>
      <c r="DB91" s="24">
        <v>0</v>
      </c>
      <c r="DC91" s="24">
        <v>0</v>
      </c>
      <c r="DD91" s="43">
        <v>0</v>
      </c>
      <c r="DE91" s="62">
        <v>232</v>
      </c>
      <c r="DF91" s="62">
        <v>462</v>
      </c>
      <c r="DG91" s="62">
        <v>7830</v>
      </c>
      <c r="DH91" s="62">
        <v>23466</v>
      </c>
      <c r="DI91" s="62">
        <v>133046</v>
      </c>
      <c r="DJ91" s="62">
        <v>0</v>
      </c>
      <c r="DK91" s="62">
        <v>165036</v>
      </c>
      <c r="DL91" s="39">
        <v>165036</v>
      </c>
      <c r="DM91" s="39">
        <v>1624</v>
      </c>
      <c r="DN91" s="39">
        <v>166660</v>
      </c>
      <c r="DO91" s="39">
        <v>166660</v>
      </c>
      <c r="DP91" s="39">
        <v>-118667</v>
      </c>
      <c r="DQ91" s="39">
        <v>47993</v>
      </c>
      <c r="DR91" s="39">
        <v>47993</v>
      </c>
      <c r="DT91" s="395">
        <v>0</v>
      </c>
    </row>
    <row r="92" spans="1:124" ht="12.75" customHeight="1">
      <c r="A92" s="253">
        <v>641</v>
      </c>
      <c r="B92" s="82" t="s">
        <v>299</v>
      </c>
      <c r="C92" s="62">
        <v>0</v>
      </c>
      <c r="D92" s="62">
        <v>0</v>
      </c>
      <c r="E92" s="62">
        <v>0</v>
      </c>
      <c r="F92" s="62">
        <v>0</v>
      </c>
      <c r="G92" s="62">
        <v>0</v>
      </c>
      <c r="H92" s="62">
        <v>0</v>
      </c>
      <c r="I92" s="62">
        <v>0</v>
      </c>
      <c r="J92" s="62">
        <v>0</v>
      </c>
      <c r="K92" s="62">
        <v>0</v>
      </c>
      <c r="L92" s="62">
        <v>0</v>
      </c>
      <c r="M92" s="62">
        <v>0</v>
      </c>
      <c r="N92" s="62">
        <v>0</v>
      </c>
      <c r="O92" s="62">
        <v>0</v>
      </c>
      <c r="P92" s="62">
        <v>0</v>
      </c>
      <c r="Q92" s="62">
        <v>0</v>
      </c>
      <c r="R92" s="62">
        <v>0</v>
      </c>
      <c r="S92" s="62">
        <v>0</v>
      </c>
      <c r="T92" s="62">
        <v>0</v>
      </c>
      <c r="U92" s="62">
        <v>0</v>
      </c>
      <c r="V92" s="62">
        <v>0</v>
      </c>
      <c r="W92" s="62">
        <v>0</v>
      </c>
      <c r="X92" s="62">
        <v>0</v>
      </c>
      <c r="Y92" s="62">
        <v>0</v>
      </c>
      <c r="Z92" s="62">
        <v>0</v>
      </c>
      <c r="AA92" s="62">
        <v>0</v>
      </c>
      <c r="AB92" s="62">
        <v>0</v>
      </c>
      <c r="AC92" s="62">
        <v>0</v>
      </c>
      <c r="AD92" s="62">
        <v>0</v>
      </c>
      <c r="AE92" s="62">
        <v>0</v>
      </c>
      <c r="AF92" s="62">
        <v>0</v>
      </c>
      <c r="AG92" s="62">
        <v>0</v>
      </c>
      <c r="AH92" s="62">
        <v>0</v>
      </c>
      <c r="AI92" s="62">
        <v>0</v>
      </c>
      <c r="AJ92" s="62">
        <v>0</v>
      </c>
      <c r="AK92" s="62">
        <v>0</v>
      </c>
      <c r="AL92" s="62">
        <v>0</v>
      </c>
      <c r="AM92" s="62">
        <v>0</v>
      </c>
      <c r="AN92" s="62">
        <v>0</v>
      </c>
      <c r="AO92" s="62">
        <v>0</v>
      </c>
      <c r="AP92" s="62">
        <v>0</v>
      </c>
      <c r="AQ92" s="62">
        <v>0</v>
      </c>
      <c r="AR92" s="62">
        <v>0</v>
      </c>
      <c r="AS92" s="62">
        <v>0</v>
      </c>
      <c r="AT92" s="62">
        <v>0</v>
      </c>
      <c r="AU92" s="62">
        <v>0</v>
      </c>
      <c r="AV92" s="62">
        <v>0</v>
      </c>
      <c r="AW92" s="62">
        <v>0</v>
      </c>
      <c r="AX92" s="62">
        <v>0</v>
      </c>
      <c r="AY92" s="62">
        <v>0</v>
      </c>
      <c r="AZ92" s="62">
        <v>0</v>
      </c>
      <c r="BA92" s="62">
        <v>0</v>
      </c>
      <c r="BB92" s="62">
        <v>0</v>
      </c>
      <c r="BC92" s="62">
        <v>0</v>
      </c>
      <c r="BD92" s="62">
        <v>0</v>
      </c>
      <c r="BE92" s="62">
        <v>0</v>
      </c>
      <c r="BF92" s="62">
        <v>0</v>
      </c>
      <c r="BG92" s="62">
        <v>0</v>
      </c>
      <c r="BH92" s="62">
        <v>0</v>
      </c>
      <c r="BI92" s="62">
        <v>0</v>
      </c>
      <c r="BJ92" s="62">
        <v>0</v>
      </c>
      <c r="BK92" s="62">
        <v>0</v>
      </c>
      <c r="BL92" s="62">
        <v>0</v>
      </c>
      <c r="BM92" s="62">
        <v>0</v>
      </c>
      <c r="BN92" s="62">
        <v>0</v>
      </c>
      <c r="BO92" s="62">
        <v>0</v>
      </c>
      <c r="BP92" s="62">
        <v>0</v>
      </c>
      <c r="BQ92" s="62">
        <v>0</v>
      </c>
      <c r="BR92" s="62">
        <v>0</v>
      </c>
      <c r="BS92" s="62">
        <v>0</v>
      </c>
      <c r="BT92" s="62">
        <v>0</v>
      </c>
      <c r="BU92" s="62">
        <v>0</v>
      </c>
      <c r="BV92" s="62">
        <v>0</v>
      </c>
      <c r="BW92" s="62">
        <v>0</v>
      </c>
      <c r="BX92" s="62">
        <v>0</v>
      </c>
      <c r="BY92" s="62">
        <v>0</v>
      </c>
      <c r="BZ92" s="62">
        <v>0</v>
      </c>
      <c r="CA92" s="62">
        <v>0</v>
      </c>
      <c r="CB92" s="62">
        <v>0</v>
      </c>
      <c r="CC92" s="62">
        <v>0</v>
      </c>
      <c r="CD92" s="62">
        <v>0</v>
      </c>
      <c r="CE92" s="62">
        <v>0</v>
      </c>
      <c r="CF92" s="62">
        <v>0</v>
      </c>
      <c r="CG92" s="62">
        <v>0</v>
      </c>
      <c r="CH92" s="62">
        <v>0</v>
      </c>
      <c r="CI92" s="62">
        <v>0</v>
      </c>
      <c r="CJ92" s="62">
        <v>0</v>
      </c>
      <c r="CK92" s="62">
        <v>0</v>
      </c>
      <c r="CL92" s="62">
        <v>0</v>
      </c>
      <c r="CM92" s="62">
        <v>3170</v>
      </c>
      <c r="CN92" s="62">
        <v>0</v>
      </c>
      <c r="CO92" s="62">
        <v>0</v>
      </c>
      <c r="CP92" s="62">
        <v>65</v>
      </c>
      <c r="CQ92" s="62">
        <v>0</v>
      </c>
      <c r="CR92" s="62">
        <v>0</v>
      </c>
      <c r="CS92" s="62">
        <v>0</v>
      </c>
      <c r="CT92" s="62">
        <v>0</v>
      </c>
      <c r="CU92" s="62">
        <v>0</v>
      </c>
      <c r="CV92" s="62">
        <v>0</v>
      </c>
      <c r="CW92" s="62">
        <v>0</v>
      </c>
      <c r="CX92" s="62">
        <v>0</v>
      </c>
      <c r="CY92" s="62">
        <v>0</v>
      </c>
      <c r="CZ92" s="62">
        <v>0</v>
      </c>
      <c r="DA92" s="62">
        <v>0</v>
      </c>
      <c r="DB92" s="24">
        <v>0</v>
      </c>
      <c r="DC92" s="24">
        <v>3235</v>
      </c>
      <c r="DD92" s="43">
        <v>1837</v>
      </c>
      <c r="DE92" s="62">
        <v>56530</v>
      </c>
      <c r="DF92" s="62">
        <v>430485</v>
      </c>
      <c r="DG92" s="62">
        <v>0</v>
      </c>
      <c r="DH92" s="62">
        <v>0</v>
      </c>
      <c r="DI92" s="62">
        <v>0</v>
      </c>
      <c r="DJ92" s="62">
        <v>0</v>
      </c>
      <c r="DK92" s="62">
        <v>488852</v>
      </c>
      <c r="DL92" s="39">
        <v>492087</v>
      </c>
      <c r="DM92" s="39">
        <v>14424</v>
      </c>
      <c r="DN92" s="39">
        <v>503276</v>
      </c>
      <c r="DO92" s="39">
        <v>506511</v>
      </c>
      <c r="DP92" s="39">
        <v>-14234</v>
      </c>
      <c r="DQ92" s="39">
        <v>489042</v>
      </c>
      <c r="DR92" s="39">
        <v>492277</v>
      </c>
      <c r="DT92" s="395">
        <v>56530</v>
      </c>
    </row>
    <row r="93" spans="1:124" ht="12.75" customHeight="1">
      <c r="A93" s="254">
        <v>642</v>
      </c>
      <c r="B93" s="255" t="s">
        <v>337</v>
      </c>
      <c r="C93" s="63">
        <v>0</v>
      </c>
      <c r="D93" s="63">
        <v>0</v>
      </c>
      <c r="E93" s="63">
        <v>47</v>
      </c>
      <c r="F93" s="63">
        <v>0</v>
      </c>
      <c r="G93" s="63">
        <v>0</v>
      </c>
      <c r="H93" s="63">
        <v>0</v>
      </c>
      <c r="I93" s="63">
        <v>0</v>
      </c>
      <c r="J93" s="63">
        <v>0</v>
      </c>
      <c r="K93" s="63">
        <v>0</v>
      </c>
      <c r="L93" s="63">
        <v>0</v>
      </c>
      <c r="M93" s="63">
        <v>0</v>
      </c>
      <c r="N93" s="63">
        <v>0</v>
      </c>
      <c r="O93" s="63">
        <v>0</v>
      </c>
      <c r="P93" s="63">
        <v>0</v>
      </c>
      <c r="Q93" s="63">
        <v>0</v>
      </c>
      <c r="R93" s="63">
        <v>0</v>
      </c>
      <c r="S93" s="63">
        <v>0</v>
      </c>
      <c r="T93" s="63">
        <v>0</v>
      </c>
      <c r="U93" s="63">
        <v>0</v>
      </c>
      <c r="V93" s="63">
        <v>0</v>
      </c>
      <c r="W93" s="63">
        <v>0</v>
      </c>
      <c r="X93" s="63">
        <v>0</v>
      </c>
      <c r="Y93" s="63">
        <v>0</v>
      </c>
      <c r="Z93" s="63">
        <v>0</v>
      </c>
      <c r="AA93" s="63">
        <v>2</v>
      </c>
      <c r="AB93" s="63">
        <v>0</v>
      </c>
      <c r="AC93" s="63">
        <v>0</v>
      </c>
      <c r="AD93" s="63">
        <v>0</v>
      </c>
      <c r="AE93" s="63">
        <v>0</v>
      </c>
      <c r="AF93" s="63">
        <v>0</v>
      </c>
      <c r="AG93" s="63">
        <v>0</v>
      </c>
      <c r="AH93" s="63">
        <v>0</v>
      </c>
      <c r="AI93" s="63">
        <v>0</v>
      </c>
      <c r="AJ93" s="63">
        <v>0</v>
      </c>
      <c r="AK93" s="63">
        <v>0</v>
      </c>
      <c r="AL93" s="63">
        <v>3</v>
      </c>
      <c r="AM93" s="63">
        <v>0</v>
      </c>
      <c r="AN93" s="63">
        <v>0</v>
      </c>
      <c r="AO93" s="63">
        <v>0</v>
      </c>
      <c r="AP93" s="63">
        <v>0</v>
      </c>
      <c r="AQ93" s="63">
        <v>0</v>
      </c>
      <c r="AR93" s="63">
        <v>0</v>
      </c>
      <c r="AS93" s="63">
        <v>0</v>
      </c>
      <c r="AT93" s="63">
        <v>0</v>
      </c>
      <c r="AU93" s="63">
        <v>0</v>
      </c>
      <c r="AV93" s="63">
        <v>0</v>
      </c>
      <c r="AW93" s="63">
        <v>0</v>
      </c>
      <c r="AX93" s="63">
        <v>0</v>
      </c>
      <c r="AY93" s="63">
        <v>0</v>
      </c>
      <c r="AZ93" s="63">
        <v>0</v>
      </c>
      <c r="BA93" s="63">
        <v>0</v>
      </c>
      <c r="BB93" s="63">
        <v>0</v>
      </c>
      <c r="BC93" s="63">
        <v>0</v>
      </c>
      <c r="BD93" s="63">
        <v>0</v>
      </c>
      <c r="BE93" s="63">
        <v>0</v>
      </c>
      <c r="BF93" s="63">
        <v>0</v>
      </c>
      <c r="BG93" s="63">
        <v>0</v>
      </c>
      <c r="BH93" s="63">
        <v>0</v>
      </c>
      <c r="BI93" s="63">
        <v>0</v>
      </c>
      <c r="BJ93" s="63">
        <v>0</v>
      </c>
      <c r="BK93" s="63">
        <v>0</v>
      </c>
      <c r="BL93" s="63">
        <v>0</v>
      </c>
      <c r="BM93" s="63">
        <v>2</v>
      </c>
      <c r="BN93" s="63">
        <v>0</v>
      </c>
      <c r="BO93" s="63">
        <v>11</v>
      </c>
      <c r="BP93" s="63">
        <v>0</v>
      </c>
      <c r="BQ93" s="63">
        <v>16</v>
      </c>
      <c r="BR93" s="63">
        <v>36</v>
      </c>
      <c r="BS93" s="63">
        <v>1</v>
      </c>
      <c r="BT93" s="63">
        <v>2</v>
      </c>
      <c r="BU93" s="63">
        <v>0</v>
      </c>
      <c r="BV93" s="63">
        <v>1</v>
      </c>
      <c r="BW93" s="63">
        <v>1</v>
      </c>
      <c r="BX93" s="63">
        <v>0</v>
      </c>
      <c r="BY93" s="63">
        <v>77</v>
      </c>
      <c r="BZ93" s="63">
        <v>0</v>
      </c>
      <c r="CA93" s="63">
        <v>0</v>
      </c>
      <c r="CB93" s="63">
        <v>1289</v>
      </c>
      <c r="CC93" s="63">
        <v>223</v>
      </c>
      <c r="CD93" s="63">
        <v>0</v>
      </c>
      <c r="CE93" s="63">
        <v>188</v>
      </c>
      <c r="CF93" s="63">
        <v>11</v>
      </c>
      <c r="CG93" s="63">
        <v>2</v>
      </c>
      <c r="CH93" s="63">
        <v>0</v>
      </c>
      <c r="CI93" s="63">
        <v>4</v>
      </c>
      <c r="CJ93" s="63">
        <v>10</v>
      </c>
      <c r="CK93" s="63">
        <v>6</v>
      </c>
      <c r="CL93" s="63">
        <v>1</v>
      </c>
      <c r="CM93" s="63">
        <v>6246</v>
      </c>
      <c r="CN93" s="63">
        <v>921</v>
      </c>
      <c r="CO93" s="63">
        <v>408</v>
      </c>
      <c r="CP93" s="63">
        <v>158</v>
      </c>
      <c r="CQ93" s="63">
        <v>0</v>
      </c>
      <c r="CR93" s="63">
        <v>0</v>
      </c>
      <c r="CS93" s="63">
        <v>1</v>
      </c>
      <c r="CT93" s="63">
        <v>0</v>
      </c>
      <c r="CU93" s="63">
        <v>11</v>
      </c>
      <c r="CV93" s="63">
        <v>0</v>
      </c>
      <c r="CW93" s="63">
        <v>15</v>
      </c>
      <c r="CX93" s="63">
        <v>0</v>
      </c>
      <c r="CY93" s="63">
        <v>7</v>
      </c>
      <c r="CZ93" s="63">
        <v>3</v>
      </c>
      <c r="DA93" s="63">
        <v>0</v>
      </c>
      <c r="DB93" s="25">
        <v>88</v>
      </c>
      <c r="DC93" s="25">
        <v>9791</v>
      </c>
      <c r="DD93" s="50">
        <v>2219</v>
      </c>
      <c r="DE93" s="63">
        <v>1392</v>
      </c>
      <c r="DF93" s="63">
        <v>2879</v>
      </c>
      <c r="DG93" s="63">
        <v>21</v>
      </c>
      <c r="DH93" s="63">
        <v>0</v>
      </c>
      <c r="DI93" s="63">
        <v>0</v>
      </c>
      <c r="DJ93" s="63">
        <v>0</v>
      </c>
      <c r="DK93" s="63">
        <v>6511</v>
      </c>
      <c r="DL93" s="47">
        <v>16302</v>
      </c>
      <c r="DM93" s="47">
        <v>0</v>
      </c>
      <c r="DN93" s="47">
        <v>6511</v>
      </c>
      <c r="DO93" s="47">
        <v>16302</v>
      </c>
      <c r="DP93" s="47">
        <v>0</v>
      </c>
      <c r="DQ93" s="47">
        <v>6511</v>
      </c>
      <c r="DR93" s="47">
        <v>16302</v>
      </c>
      <c r="DT93" s="395">
        <v>1392</v>
      </c>
    </row>
    <row r="94" spans="1:124" ht="12.75" customHeight="1">
      <c r="A94" s="253">
        <v>643</v>
      </c>
      <c r="B94" s="82" t="s">
        <v>338</v>
      </c>
      <c r="C94" s="62">
        <v>0</v>
      </c>
      <c r="D94" s="62">
        <v>0</v>
      </c>
      <c r="E94" s="62">
        <v>0</v>
      </c>
      <c r="F94" s="62">
        <v>0</v>
      </c>
      <c r="G94" s="62">
        <v>0</v>
      </c>
      <c r="H94" s="62">
        <v>0</v>
      </c>
      <c r="I94" s="62">
        <v>0</v>
      </c>
      <c r="J94" s="62">
        <v>0</v>
      </c>
      <c r="K94" s="62">
        <v>0</v>
      </c>
      <c r="L94" s="62">
        <v>0</v>
      </c>
      <c r="M94" s="62">
        <v>0</v>
      </c>
      <c r="N94" s="62">
        <v>0</v>
      </c>
      <c r="O94" s="62">
        <v>0</v>
      </c>
      <c r="P94" s="62">
        <v>0</v>
      </c>
      <c r="Q94" s="62">
        <v>0</v>
      </c>
      <c r="R94" s="62">
        <v>0</v>
      </c>
      <c r="S94" s="62">
        <v>0</v>
      </c>
      <c r="T94" s="62">
        <v>0</v>
      </c>
      <c r="U94" s="62">
        <v>0</v>
      </c>
      <c r="V94" s="62">
        <v>0</v>
      </c>
      <c r="W94" s="62">
        <v>0</v>
      </c>
      <c r="X94" s="62">
        <v>0</v>
      </c>
      <c r="Y94" s="62">
        <v>0</v>
      </c>
      <c r="Z94" s="62">
        <v>0</v>
      </c>
      <c r="AA94" s="62">
        <v>0</v>
      </c>
      <c r="AB94" s="62">
        <v>0</v>
      </c>
      <c r="AC94" s="62">
        <v>0</v>
      </c>
      <c r="AD94" s="62">
        <v>0</v>
      </c>
      <c r="AE94" s="62">
        <v>0</v>
      </c>
      <c r="AF94" s="62">
        <v>0</v>
      </c>
      <c r="AG94" s="62">
        <v>0</v>
      </c>
      <c r="AH94" s="62">
        <v>0</v>
      </c>
      <c r="AI94" s="62">
        <v>0</v>
      </c>
      <c r="AJ94" s="62">
        <v>0</v>
      </c>
      <c r="AK94" s="62">
        <v>0</v>
      </c>
      <c r="AL94" s="62">
        <v>0</v>
      </c>
      <c r="AM94" s="62">
        <v>0</v>
      </c>
      <c r="AN94" s="62">
        <v>0</v>
      </c>
      <c r="AO94" s="62">
        <v>0</v>
      </c>
      <c r="AP94" s="62">
        <v>0</v>
      </c>
      <c r="AQ94" s="62">
        <v>0</v>
      </c>
      <c r="AR94" s="62">
        <v>0</v>
      </c>
      <c r="AS94" s="62">
        <v>0</v>
      </c>
      <c r="AT94" s="62">
        <v>0</v>
      </c>
      <c r="AU94" s="62">
        <v>0</v>
      </c>
      <c r="AV94" s="62">
        <v>0</v>
      </c>
      <c r="AW94" s="62">
        <v>0</v>
      </c>
      <c r="AX94" s="62">
        <v>0</v>
      </c>
      <c r="AY94" s="62">
        <v>0</v>
      </c>
      <c r="AZ94" s="62">
        <v>0</v>
      </c>
      <c r="BA94" s="62">
        <v>0</v>
      </c>
      <c r="BB94" s="62">
        <v>0</v>
      </c>
      <c r="BC94" s="62">
        <v>0</v>
      </c>
      <c r="BD94" s="62">
        <v>0</v>
      </c>
      <c r="BE94" s="62">
        <v>0</v>
      </c>
      <c r="BF94" s="62">
        <v>0</v>
      </c>
      <c r="BG94" s="62">
        <v>0</v>
      </c>
      <c r="BH94" s="62">
        <v>0</v>
      </c>
      <c r="BI94" s="62">
        <v>0</v>
      </c>
      <c r="BJ94" s="62">
        <v>0</v>
      </c>
      <c r="BK94" s="62">
        <v>0</v>
      </c>
      <c r="BL94" s="62">
        <v>0</v>
      </c>
      <c r="BM94" s="62">
        <v>0</v>
      </c>
      <c r="BN94" s="62">
        <v>0</v>
      </c>
      <c r="BO94" s="62">
        <v>0</v>
      </c>
      <c r="BP94" s="62">
        <v>0</v>
      </c>
      <c r="BQ94" s="62">
        <v>0</v>
      </c>
      <c r="BR94" s="62">
        <v>0</v>
      </c>
      <c r="BS94" s="62">
        <v>0</v>
      </c>
      <c r="BT94" s="62">
        <v>0</v>
      </c>
      <c r="BU94" s="62">
        <v>0</v>
      </c>
      <c r="BV94" s="62">
        <v>0</v>
      </c>
      <c r="BW94" s="62">
        <v>0</v>
      </c>
      <c r="BX94" s="62">
        <v>0</v>
      </c>
      <c r="BY94" s="62">
        <v>0</v>
      </c>
      <c r="BZ94" s="62">
        <v>0</v>
      </c>
      <c r="CA94" s="62">
        <v>0</v>
      </c>
      <c r="CB94" s="62">
        <v>0</v>
      </c>
      <c r="CC94" s="62">
        <v>0</v>
      </c>
      <c r="CD94" s="62">
        <v>0</v>
      </c>
      <c r="CE94" s="62">
        <v>0</v>
      </c>
      <c r="CF94" s="62">
        <v>0</v>
      </c>
      <c r="CG94" s="62">
        <v>0</v>
      </c>
      <c r="CH94" s="62">
        <v>0</v>
      </c>
      <c r="CI94" s="62">
        <v>0</v>
      </c>
      <c r="CJ94" s="62">
        <v>0</v>
      </c>
      <c r="CK94" s="62">
        <v>0</v>
      </c>
      <c r="CL94" s="62">
        <v>0</v>
      </c>
      <c r="CM94" s="62">
        <v>0</v>
      </c>
      <c r="CN94" s="62">
        <v>0</v>
      </c>
      <c r="CO94" s="62">
        <v>0</v>
      </c>
      <c r="CP94" s="62">
        <v>0</v>
      </c>
      <c r="CQ94" s="62">
        <v>0</v>
      </c>
      <c r="CR94" s="62">
        <v>0</v>
      </c>
      <c r="CS94" s="62">
        <v>0</v>
      </c>
      <c r="CT94" s="62">
        <v>0</v>
      </c>
      <c r="CU94" s="62">
        <v>0</v>
      </c>
      <c r="CV94" s="62">
        <v>0</v>
      </c>
      <c r="CW94" s="62">
        <v>0</v>
      </c>
      <c r="CX94" s="62">
        <v>0</v>
      </c>
      <c r="CY94" s="62">
        <v>0</v>
      </c>
      <c r="CZ94" s="62">
        <v>0</v>
      </c>
      <c r="DA94" s="62">
        <v>0</v>
      </c>
      <c r="DB94" s="24">
        <v>0</v>
      </c>
      <c r="DC94" s="24">
        <v>0</v>
      </c>
      <c r="DD94" s="43">
        <v>1616</v>
      </c>
      <c r="DE94" s="62">
        <v>88991</v>
      </c>
      <c r="DF94" s="62">
        <v>42789</v>
      </c>
      <c r="DG94" s="62">
        <v>229</v>
      </c>
      <c r="DH94" s="62">
        <v>0</v>
      </c>
      <c r="DI94" s="62">
        <v>0</v>
      </c>
      <c r="DJ94" s="62">
        <v>0</v>
      </c>
      <c r="DK94" s="62">
        <v>133625</v>
      </c>
      <c r="DL94" s="39">
        <v>133625</v>
      </c>
      <c r="DM94" s="39">
        <v>2740</v>
      </c>
      <c r="DN94" s="39">
        <v>136365</v>
      </c>
      <c r="DO94" s="39">
        <v>136365</v>
      </c>
      <c r="DP94" s="39">
        <v>-3294</v>
      </c>
      <c r="DQ94" s="39">
        <v>133071</v>
      </c>
      <c r="DR94" s="39">
        <v>133071</v>
      </c>
      <c r="DT94" s="395">
        <v>27592</v>
      </c>
    </row>
    <row r="95" spans="1:124" ht="12.75" customHeight="1">
      <c r="A95" s="253">
        <v>644</v>
      </c>
      <c r="B95" s="82" t="s">
        <v>302</v>
      </c>
      <c r="C95" s="62">
        <v>0</v>
      </c>
      <c r="D95" s="62">
        <v>0</v>
      </c>
      <c r="E95" s="62">
        <v>0</v>
      </c>
      <c r="F95" s="62">
        <v>0</v>
      </c>
      <c r="G95" s="62">
        <v>0</v>
      </c>
      <c r="H95" s="62">
        <v>0</v>
      </c>
      <c r="I95" s="62">
        <v>0</v>
      </c>
      <c r="J95" s="62">
        <v>0</v>
      </c>
      <c r="K95" s="62">
        <v>0</v>
      </c>
      <c r="L95" s="62">
        <v>0</v>
      </c>
      <c r="M95" s="62">
        <v>0</v>
      </c>
      <c r="N95" s="62">
        <v>0</v>
      </c>
      <c r="O95" s="62">
        <v>0</v>
      </c>
      <c r="P95" s="62">
        <v>0</v>
      </c>
      <c r="Q95" s="62">
        <v>0</v>
      </c>
      <c r="R95" s="62">
        <v>0</v>
      </c>
      <c r="S95" s="62">
        <v>0</v>
      </c>
      <c r="T95" s="62">
        <v>0</v>
      </c>
      <c r="U95" s="62">
        <v>0</v>
      </c>
      <c r="V95" s="62">
        <v>0</v>
      </c>
      <c r="W95" s="62">
        <v>0</v>
      </c>
      <c r="X95" s="62">
        <v>0</v>
      </c>
      <c r="Y95" s="62">
        <v>0</v>
      </c>
      <c r="Z95" s="62">
        <v>0</v>
      </c>
      <c r="AA95" s="62">
        <v>0</v>
      </c>
      <c r="AB95" s="62">
        <v>0</v>
      </c>
      <c r="AC95" s="62">
        <v>0</v>
      </c>
      <c r="AD95" s="62">
        <v>0</v>
      </c>
      <c r="AE95" s="62">
        <v>0</v>
      </c>
      <c r="AF95" s="62">
        <v>0</v>
      </c>
      <c r="AG95" s="62">
        <v>0</v>
      </c>
      <c r="AH95" s="62">
        <v>0</v>
      </c>
      <c r="AI95" s="62">
        <v>0</v>
      </c>
      <c r="AJ95" s="62">
        <v>0</v>
      </c>
      <c r="AK95" s="62">
        <v>0</v>
      </c>
      <c r="AL95" s="62">
        <v>0</v>
      </c>
      <c r="AM95" s="62">
        <v>0</v>
      </c>
      <c r="AN95" s="62">
        <v>0</v>
      </c>
      <c r="AO95" s="62">
        <v>0</v>
      </c>
      <c r="AP95" s="62">
        <v>0</v>
      </c>
      <c r="AQ95" s="62">
        <v>0</v>
      </c>
      <c r="AR95" s="62">
        <v>0</v>
      </c>
      <c r="AS95" s="62">
        <v>0</v>
      </c>
      <c r="AT95" s="62">
        <v>0</v>
      </c>
      <c r="AU95" s="62">
        <v>0</v>
      </c>
      <c r="AV95" s="62">
        <v>0</v>
      </c>
      <c r="AW95" s="62">
        <v>0</v>
      </c>
      <c r="AX95" s="62">
        <v>0</v>
      </c>
      <c r="AY95" s="62">
        <v>0</v>
      </c>
      <c r="AZ95" s="62">
        <v>0</v>
      </c>
      <c r="BA95" s="62">
        <v>0</v>
      </c>
      <c r="BB95" s="62">
        <v>0</v>
      </c>
      <c r="BC95" s="62">
        <v>0</v>
      </c>
      <c r="BD95" s="62">
        <v>0</v>
      </c>
      <c r="BE95" s="62">
        <v>0</v>
      </c>
      <c r="BF95" s="62">
        <v>0</v>
      </c>
      <c r="BG95" s="62">
        <v>0</v>
      </c>
      <c r="BH95" s="62">
        <v>0</v>
      </c>
      <c r="BI95" s="62">
        <v>0</v>
      </c>
      <c r="BJ95" s="62">
        <v>0</v>
      </c>
      <c r="BK95" s="62">
        <v>0</v>
      </c>
      <c r="BL95" s="62">
        <v>0</v>
      </c>
      <c r="BM95" s="62">
        <v>0</v>
      </c>
      <c r="BN95" s="62">
        <v>0</v>
      </c>
      <c r="BO95" s="62">
        <v>0</v>
      </c>
      <c r="BP95" s="62">
        <v>0</v>
      </c>
      <c r="BQ95" s="62">
        <v>0</v>
      </c>
      <c r="BR95" s="62">
        <v>0</v>
      </c>
      <c r="BS95" s="62">
        <v>0</v>
      </c>
      <c r="BT95" s="62">
        <v>0</v>
      </c>
      <c r="BU95" s="62">
        <v>0</v>
      </c>
      <c r="BV95" s="62">
        <v>0</v>
      </c>
      <c r="BW95" s="62">
        <v>0</v>
      </c>
      <c r="BX95" s="62">
        <v>0</v>
      </c>
      <c r="BY95" s="62">
        <v>0</v>
      </c>
      <c r="BZ95" s="62">
        <v>0</v>
      </c>
      <c r="CA95" s="62">
        <v>0</v>
      </c>
      <c r="CB95" s="62">
        <v>0</v>
      </c>
      <c r="CC95" s="62">
        <v>0</v>
      </c>
      <c r="CD95" s="62">
        <v>0</v>
      </c>
      <c r="CE95" s="62">
        <v>0</v>
      </c>
      <c r="CF95" s="62">
        <v>0</v>
      </c>
      <c r="CG95" s="62">
        <v>0</v>
      </c>
      <c r="CH95" s="62">
        <v>0</v>
      </c>
      <c r="CI95" s="62">
        <v>0</v>
      </c>
      <c r="CJ95" s="62">
        <v>0</v>
      </c>
      <c r="CK95" s="62">
        <v>0</v>
      </c>
      <c r="CL95" s="62">
        <v>0</v>
      </c>
      <c r="CM95" s="62">
        <v>0</v>
      </c>
      <c r="CN95" s="62">
        <v>0</v>
      </c>
      <c r="CO95" s="62">
        <v>0</v>
      </c>
      <c r="CP95" s="62">
        <v>0</v>
      </c>
      <c r="CQ95" s="62">
        <v>0</v>
      </c>
      <c r="CR95" s="62">
        <v>0</v>
      </c>
      <c r="CS95" s="62">
        <v>0</v>
      </c>
      <c r="CT95" s="62">
        <v>0</v>
      </c>
      <c r="CU95" s="62">
        <v>0</v>
      </c>
      <c r="CV95" s="62">
        <v>0</v>
      </c>
      <c r="CW95" s="62">
        <v>0</v>
      </c>
      <c r="CX95" s="62">
        <v>0</v>
      </c>
      <c r="CY95" s="62">
        <v>0</v>
      </c>
      <c r="CZ95" s="62">
        <v>0</v>
      </c>
      <c r="DA95" s="62">
        <v>0</v>
      </c>
      <c r="DB95" s="24">
        <v>0</v>
      </c>
      <c r="DC95" s="24">
        <v>0</v>
      </c>
      <c r="DD95" s="43">
        <v>0</v>
      </c>
      <c r="DE95" s="62">
        <v>4598</v>
      </c>
      <c r="DF95" s="62">
        <v>107171</v>
      </c>
      <c r="DG95" s="62">
        <v>0</v>
      </c>
      <c r="DH95" s="62">
        <v>0</v>
      </c>
      <c r="DI95" s="62">
        <v>0</v>
      </c>
      <c r="DJ95" s="62">
        <v>0</v>
      </c>
      <c r="DK95" s="62">
        <v>111769</v>
      </c>
      <c r="DL95" s="39">
        <v>111769</v>
      </c>
      <c r="DM95" s="39">
        <v>3503</v>
      </c>
      <c r="DN95" s="39">
        <v>115272</v>
      </c>
      <c r="DO95" s="39">
        <v>115272</v>
      </c>
      <c r="DP95" s="39">
        <v>-3503</v>
      </c>
      <c r="DQ95" s="39">
        <v>111769</v>
      </c>
      <c r="DR95" s="39">
        <v>111769</v>
      </c>
      <c r="DT95" s="395">
        <v>4598</v>
      </c>
    </row>
    <row r="96" spans="1:124" ht="12.75" customHeight="1">
      <c r="A96" s="253">
        <v>659</v>
      </c>
      <c r="B96" s="82" t="s">
        <v>339</v>
      </c>
      <c r="C96" s="62">
        <v>1</v>
      </c>
      <c r="D96" s="62">
        <v>0</v>
      </c>
      <c r="E96" s="62">
        <v>11</v>
      </c>
      <c r="F96" s="62">
        <v>4</v>
      </c>
      <c r="G96" s="62">
        <v>476</v>
      </c>
      <c r="H96" s="62">
        <v>0</v>
      </c>
      <c r="I96" s="62">
        <v>81</v>
      </c>
      <c r="J96" s="62">
        <v>105</v>
      </c>
      <c r="K96" s="62">
        <v>210</v>
      </c>
      <c r="L96" s="62">
        <v>25</v>
      </c>
      <c r="M96" s="62">
        <v>0</v>
      </c>
      <c r="N96" s="62">
        <v>3</v>
      </c>
      <c r="O96" s="62">
        <v>7</v>
      </c>
      <c r="P96" s="62">
        <v>15</v>
      </c>
      <c r="Q96" s="62">
        <v>43</v>
      </c>
      <c r="R96" s="62">
        <v>17</v>
      </c>
      <c r="S96" s="62">
        <v>6</v>
      </c>
      <c r="T96" s="62">
        <v>8</v>
      </c>
      <c r="U96" s="62">
        <v>8</v>
      </c>
      <c r="V96" s="62">
        <v>145</v>
      </c>
      <c r="W96" s="62">
        <v>151</v>
      </c>
      <c r="X96" s="62">
        <v>98</v>
      </c>
      <c r="Y96" s="62">
        <v>59</v>
      </c>
      <c r="Z96" s="62">
        <v>0</v>
      </c>
      <c r="AA96" s="62">
        <v>121</v>
      </c>
      <c r="AB96" s="62">
        <v>52</v>
      </c>
      <c r="AC96" s="62">
        <v>58</v>
      </c>
      <c r="AD96" s="62">
        <v>28</v>
      </c>
      <c r="AE96" s="62">
        <v>31</v>
      </c>
      <c r="AF96" s="62">
        <v>3</v>
      </c>
      <c r="AG96" s="62">
        <v>0</v>
      </c>
      <c r="AH96" s="62">
        <v>0</v>
      </c>
      <c r="AI96" s="62">
        <v>83</v>
      </c>
      <c r="AJ96" s="62">
        <v>9</v>
      </c>
      <c r="AK96" s="62">
        <v>7</v>
      </c>
      <c r="AL96" s="62">
        <v>1331</v>
      </c>
      <c r="AM96" s="62">
        <v>3</v>
      </c>
      <c r="AN96" s="62">
        <v>3</v>
      </c>
      <c r="AO96" s="62">
        <v>146</v>
      </c>
      <c r="AP96" s="62">
        <v>10</v>
      </c>
      <c r="AQ96" s="62">
        <v>24</v>
      </c>
      <c r="AR96" s="62">
        <v>25</v>
      </c>
      <c r="AS96" s="62">
        <v>137</v>
      </c>
      <c r="AT96" s="62">
        <v>77</v>
      </c>
      <c r="AU96" s="62">
        <v>143</v>
      </c>
      <c r="AV96" s="62">
        <v>159</v>
      </c>
      <c r="AW96" s="62">
        <v>11</v>
      </c>
      <c r="AX96" s="62">
        <v>10</v>
      </c>
      <c r="AY96" s="62">
        <v>0</v>
      </c>
      <c r="AZ96" s="62">
        <v>4</v>
      </c>
      <c r="BA96" s="62">
        <v>4</v>
      </c>
      <c r="BB96" s="62">
        <v>6</v>
      </c>
      <c r="BC96" s="62">
        <v>6</v>
      </c>
      <c r="BD96" s="62">
        <v>83</v>
      </c>
      <c r="BE96" s="62">
        <v>96</v>
      </c>
      <c r="BF96" s="62">
        <v>0</v>
      </c>
      <c r="BG96" s="62">
        <v>4</v>
      </c>
      <c r="BH96" s="62">
        <v>52</v>
      </c>
      <c r="BI96" s="62">
        <v>166</v>
      </c>
      <c r="BJ96" s="62">
        <v>129</v>
      </c>
      <c r="BK96" s="62">
        <v>115</v>
      </c>
      <c r="BL96" s="62">
        <v>94</v>
      </c>
      <c r="BM96" s="62">
        <v>282</v>
      </c>
      <c r="BN96" s="62">
        <v>60</v>
      </c>
      <c r="BO96" s="62">
        <v>341</v>
      </c>
      <c r="BP96" s="62">
        <v>86</v>
      </c>
      <c r="BQ96" s="62">
        <v>342</v>
      </c>
      <c r="BR96" s="62">
        <v>766</v>
      </c>
      <c r="BS96" s="62">
        <v>58</v>
      </c>
      <c r="BT96" s="62">
        <v>114</v>
      </c>
      <c r="BU96" s="62">
        <v>0</v>
      </c>
      <c r="BV96" s="62">
        <v>12</v>
      </c>
      <c r="BW96" s="62">
        <v>229</v>
      </c>
      <c r="BX96" s="62">
        <v>0</v>
      </c>
      <c r="BY96" s="62">
        <v>229</v>
      </c>
      <c r="BZ96" s="62">
        <v>1</v>
      </c>
      <c r="CA96" s="62">
        <v>3</v>
      </c>
      <c r="CB96" s="62">
        <v>233</v>
      </c>
      <c r="CC96" s="62">
        <v>64</v>
      </c>
      <c r="CD96" s="62">
        <v>1</v>
      </c>
      <c r="CE96" s="62">
        <v>151</v>
      </c>
      <c r="CF96" s="62">
        <v>49</v>
      </c>
      <c r="CG96" s="62">
        <v>41</v>
      </c>
      <c r="CH96" s="62">
        <v>1</v>
      </c>
      <c r="CI96" s="62">
        <v>61</v>
      </c>
      <c r="CJ96" s="62">
        <v>1</v>
      </c>
      <c r="CK96" s="62">
        <v>49</v>
      </c>
      <c r="CL96" s="62">
        <v>131</v>
      </c>
      <c r="CM96" s="62">
        <v>624</v>
      </c>
      <c r="CN96" s="62">
        <v>13</v>
      </c>
      <c r="CO96" s="62">
        <v>4</v>
      </c>
      <c r="CP96" s="62">
        <v>42</v>
      </c>
      <c r="CQ96" s="62">
        <v>0</v>
      </c>
      <c r="CR96" s="62">
        <v>125</v>
      </c>
      <c r="CS96" s="62">
        <v>36</v>
      </c>
      <c r="CT96" s="62">
        <v>82</v>
      </c>
      <c r="CU96" s="62">
        <v>434</v>
      </c>
      <c r="CV96" s="62">
        <v>119</v>
      </c>
      <c r="CW96" s="62">
        <v>232</v>
      </c>
      <c r="CX96" s="62">
        <v>60</v>
      </c>
      <c r="CY96" s="62">
        <v>579</v>
      </c>
      <c r="CZ96" s="62">
        <v>67</v>
      </c>
      <c r="DA96" s="62">
        <v>0</v>
      </c>
      <c r="DB96" s="24">
        <v>175</v>
      </c>
      <c r="DC96" s="24">
        <v>10600</v>
      </c>
      <c r="DD96" s="43">
        <v>0</v>
      </c>
      <c r="DE96" s="62">
        <v>33863</v>
      </c>
      <c r="DF96" s="62">
        <v>0</v>
      </c>
      <c r="DG96" s="62">
        <v>0</v>
      </c>
      <c r="DH96" s="62">
        <v>0</v>
      </c>
      <c r="DI96" s="62">
        <v>0</v>
      </c>
      <c r="DJ96" s="62">
        <v>0</v>
      </c>
      <c r="DK96" s="62">
        <v>33863</v>
      </c>
      <c r="DL96" s="39">
        <v>44463</v>
      </c>
      <c r="DM96" s="39">
        <v>3959</v>
      </c>
      <c r="DN96" s="39">
        <v>37822</v>
      </c>
      <c r="DO96" s="39">
        <v>48422</v>
      </c>
      <c r="DP96" s="39">
        <v>-2416</v>
      </c>
      <c r="DQ96" s="39">
        <v>35406</v>
      </c>
      <c r="DR96" s="39">
        <v>46006</v>
      </c>
      <c r="DT96" s="395">
        <v>21294</v>
      </c>
    </row>
    <row r="97" spans="1:124" ht="12.75" customHeight="1">
      <c r="A97" s="253">
        <v>661</v>
      </c>
      <c r="B97" s="82" t="s">
        <v>304</v>
      </c>
      <c r="C97" s="62">
        <v>144</v>
      </c>
      <c r="D97" s="62">
        <v>285</v>
      </c>
      <c r="E97" s="62">
        <v>79</v>
      </c>
      <c r="F97" s="62">
        <v>99</v>
      </c>
      <c r="G97" s="62">
        <v>91</v>
      </c>
      <c r="H97" s="62">
        <v>0</v>
      </c>
      <c r="I97" s="62">
        <v>238</v>
      </c>
      <c r="J97" s="62">
        <v>399</v>
      </c>
      <c r="K97" s="62">
        <v>456</v>
      </c>
      <c r="L97" s="62">
        <v>12</v>
      </c>
      <c r="M97" s="62">
        <v>0</v>
      </c>
      <c r="N97" s="62">
        <v>19</v>
      </c>
      <c r="O97" s="62">
        <v>30</v>
      </c>
      <c r="P97" s="62">
        <v>136</v>
      </c>
      <c r="Q97" s="62">
        <v>76</v>
      </c>
      <c r="R97" s="62">
        <v>28</v>
      </c>
      <c r="S97" s="62">
        <v>9</v>
      </c>
      <c r="T97" s="62">
        <v>112</v>
      </c>
      <c r="U97" s="62">
        <v>13</v>
      </c>
      <c r="V97" s="62">
        <v>316</v>
      </c>
      <c r="W97" s="62">
        <v>313</v>
      </c>
      <c r="X97" s="62">
        <v>270</v>
      </c>
      <c r="Y97" s="62">
        <v>109</v>
      </c>
      <c r="Z97" s="62">
        <v>1</v>
      </c>
      <c r="AA97" s="62">
        <v>50</v>
      </c>
      <c r="AB97" s="62">
        <v>206</v>
      </c>
      <c r="AC97" s="62">
        <v>41</v>
      </c>
      <c r="AD97" s="62">
        <v>127</v>
      </c>
      <c r="AE97" s="62">
        <v>257</v>
      </c>
      <c r="AF97" s="62">
        <v>125</v>
      </c>
      <c r="AG97" s="62">
        <v>2</v>
      </c>
      <c r="AH97" s="62">
        <v>0</v>
      </c>
      <c r="AI97" s="62">
        <v>284</v>
      </c>
      <c r="AJ97" s="62">
        <v>30</v>
      </c>
      <c r="AK97" s="62">
        <v>154</v>
      </c>
      <c r="AL97" s="62">
        <v>1347</v>
      </c>
      <c r="AM97" s="62">
        <v>18</v>
      </c>
      <c r="AN97" s="62">
        <v>12</v>
      </c>
      <c r="AO97" s="62">
        <v>230</v>
      </c>
      <c r="AP97" s="62">
        <v>70</v>
      </c>
      <c r="AQ97" s="62">
        <v>50</v>
      </c>
      <c r="AR97" s="62">
        <v>93</v>
      </c>
      <c r="AS97" s="62">
        <v>375</v>
      </c>
      <c r="AT97" s="62">
        <v>353</v>
      </c>
      <c r="AU97" s="62">
        <v>295</v>
      </c>
      <c r="AV97" s="62">
        <v>2305</v>
      </c>
      <c r="AW97" s="62">
        <v>109</v>
      </c>
      <c r="AX97" s="62">
        <v>204</v>
      </c>
      <c r="AY97" s="62">
        <v>4</v>
      </c>
      <c r="AZ97" s="62">
        <v>29</v>
      </c>
      <c r="BA97" s="62">
        <v>164</v>
      </c>
      <c r="BB97" s="62">
        <v>624</v>
      </c>
      <c r="BC97" s="62">
        <v>22</v>
      </c>
      <c r="BD97" s="62">
        <v>1279</v>
      </c>
      <c r="BE97" s="62">
        <v>1749</v>
      </c>
      <c r="BF97" s="62">
        <v>3</v>
      </c>
      <c r="BG97" s="62">
        <v>41</v>
      </c>
      <c r="BH97" s="62">
        <v>1534</v>
      </c>
      <c r="BI97" s="62">
        <v>4103</v>
      </c>
      <c r="BJ97" s="62">
        <v>587</v>
      </c>
      <c r="BK97" s="62">
        <v>3798</v>
      </c>
      <c r="BL97" s="62">
        <v>4219</v>
      </c>
      <c r="BM97" s="62">
        <v>1140</v>
      </c>
      <c r="BN97" s="62">
        <v>122</v>
      </c>
      <c r="BO97" s="62">
        <v>113</v>
      </c>
      <c r="BP97" s="62">
        <v>243</v>
      </c>
      <c r="BQ97" s="62">
        <v>5133</v>
      </c>
      <c r="BR97" s="62">
        <v>2210</v>
      </c>
      <c r="BS97" s="62">
        <v>106</v>
      </c>
      <c r="BT97" s="62">
        <v>211</v>
      </c>
      <c r="BU97" s="62">
        <v>0</v>
      </c>
      <c r="BV97" s="62">
        <v>29</v>
      </c>
      <c r="BW97" s="62">
        <v>1198</v>
      </c>
      <c r="BX97" s="62">
        <v>10635</v>
      </c>
      <c r="BY97" s="62">
        <v>528</v>
      </c>
      <c r="BZ97" s="62">
        <v>1382</v>
      </c>
      <c r="CA97" s="62">
        <v>34</v>
      </c>
      <c r="CB97" s="62">
        <v>293</v>
      </c>
      <c r="CC97" s="62">
        <v>351</v>
      </c>
      <c r="CD97" s="62">
        <v>2</v>
      </c>
      <c r="CE97" s="62">
        <v>1651</v>
      </c>
      <c r="CF97" s="62">
        <v>410</v>
      </c>
      <c r="CG97" s="62">
        <v>418</v>
      </c>
      <c r="CH97" s="62">
        <v>30</v>
      </c>
      <c r="CI97" s="62">
        <v>195</v>
      </c>
      <c r="CJ97" s="62">
        <v>5205</v>
      </c>
      <c r="CK97" s="62">
        <v>410</v>
      </c>
      <c r="CL97" s="62">
        <v>207</v>
      </c>
      <c r="CM97" s="62">
        <v>3046</v>
      </c>
      <c r="CN97" s="62">
        <v>222</v>
      </c>
      <c r="CO97" s="62">
        <v>1368</v>
      </c>
      <c r="CP97" s="62">
        <v>2163</v>
      </c>
      <c r="CQ97" s="62">
        <v>277</v>
      </c>
      <c r="CR97" s="62">
        <v>139</v>
      </c>
      <c r="CS97" s="62">
        <v>24</v>
      </c>
      <c r="CT97" s="62">
        <v>404</v>
      </c>
      <c r="CU97" s="62">
        <v>1843</v>
      </c>
      <c r="CV97" s="62">
        <v>679</v>
      </c>
      <c r="CW97" s="62">
        <v>240</v>
      </c>
      <c r="CX97" s="62">
        <v>121</v>
      </c>
      <c r="CY97" s="62">
        <v>346</v>
      </c>
      <c r="CZ97" s="62">
        <v>129</v>
      </c>
      <c r="DA97" s="62">
        <v>0</v>
      </c>
      <c r="DB97" s="24">
        <v>167</v>
      </c>
      <c r="DC97" s="24">
        <v>71552</v>
      </c>
      <c r="DD97" s="43">
        <v>275</v>
      </c>
      <c r="DE97" s="62">
        <v>3207</v>
      </c>
      <c r="DF97" s="62">
        <v>0</v>
      </c>
      <c r="DG97" s="62">
        <v>0</v>
      </c>
      <c r="DH97" s="62">
        <v>0</v>
      </c>
      <c r="DI97" s="62">
        <v>0</v>
      </c>
      <c r="DJ97" s="62">
        <v>0</v>
      </c>
      <c r="DK97" s="62">
        <v>3482</v>
      </c>
      <c r="DL97" s="39">
        <v>75034</v>
      </c>
      <c r="DM97" s="39">
        <v>17501</v>
      </c>
      <c r="DN97" s="39">
        <v>20983</v>
      </c>
      <c r="DO97" s="39">
        <v>92535</v>
      </c>
      <c r="DP97" s="39">
        <v>-40181</v>
      </c>
      <c r="DQ97" s="39">
        <v>-19198</v>
      </c>
      <c r="DR97" s="39">
        <v>52354</v>
      </c>
      <c r="DT97" s="395">
        <v>3207</v>
      </c>
    </row>
    <row r="98" spans="1:124" ht="12.75" customHeight="1">
      <c r="A98" s="254">
        <v>662</v>
      </c>
      <c r="B98" s="255" t="s">
        <v>340</v>
      </c>
      <c r="C98" s="63">
        <v>23</v>
      </c>
      <c r="D98" s="63">
        <v>0</v>
      </c>
      <c r="E98" s="63">
        <v>34</v>
      </c>
      <c r="F98" s="63">
        <v>50</v>
      </c>
      <c r="G98" s="63">
        <v>21</v>
      </c>
      <c r="H98" s="63">
        <v>0</v>
      </c>
      <c r="I98" s="63">
        <v>87</v>
      </c>
      <c r="J98" s="63">
        <v>1464</v>
      </c>
      <c r="K98" s="63">
        <v>4964</v>
      </c>
      <c r="L98" s="63">
        <v>2</v>
      </c>
      <c r="M98" s="63">
        <v>0</v>
      </c>
      <c r="N98" s="63">
        <v>8</v>
      </c>
      <c r="O98" s="63">
        <v>87</v>
      </c>
      <c r="P98" s="63">
        <v>16</v>
      </c>
      <c r="Q98" s="63">
        <v>71</v>
      </c>
      <c r="R98" s="63">
        <v>22</v>
      </c>
      <c r="S98" s="63">
        <v>4</v>
      </c>
      <c r="T98" s="63">
        <v>13</v>
      </c>
      <c r="U98" s="63">
        <v>23</v>
      </c>
      <c r="V98" s="63">
        <v>106</v>
      </c>
      <c r="W98" s="63">
        <v>49</v>
      </c>
      <c r="X98" s="63">
        <v>253</v>
      </c>
      <c r="Y98" s="63">
        <v>77</v>
      </c>
      <c r="Z98" s="63">
        <v>1</v>
      </c>
      <c r="AA98" s="63">
        <v>1854</v>
      </c>
      <c r="AB98" s="63">
        <v>382</v>
      </c>
      <c r="AC98" s="63">
        <v>79</v>
      </c>
      <c r="AD98" s="63">
        <v>15</v>
      </c>
      <c r="AE98" s="63">
        <v>315</v>
      </c>
      <c r="AF98" s="63">
        <v>66</v>
      </c>
      <c r="AG98" s="63">
        <v>2</v>
      </c>
      <c r="AH98" s="63">
        <v>0</v>
      </c>
      <c r="AI98" s="63">
        <v>43</v>
      </c>
      <c r="AJ98" s="63">
        <v>97</v>
      </c>
      <c r="AK98" s="63">
        <v>18</v>
      </c>
      <c r="AL98" s="63">
        <v>752</v>
      </c>
      <c r="AM98" s="63">
        <v>3</v>
      </c>
      <c r="AN98" s="63">
        <v>0</v>
      </c>
      <c r="AO98" s="63">
        <v>168</v>
      </c>
      <c r="AP98" s="63">
        <v>38</v>
      </c>
      <c r="AQ98" s="63">
        <v>47</v>
      </c>
      <c r="AR98" s="63">
        <v>35</v>
      </c>
      <c r="AS98" s="63">
        <v>275</v>
      </c>
      <c r="AT98" s="63">
        <v>100</v>
      </c>
      <c r="AU98" s="63">
        <v>153</v>
      </c>
      <c r="AV98" s="63">
        <v>1568</v>
      </c>
      <c r="AW98" s="63">
        <v>49</v>
      </c>
      <c r="AX98" s="63">
        <v>69</v>
      </c>
      <c r="AY98" s="63">
        <v>15</v>
      </c>
      <c r="AZ98" s="63">
        <v>32</v>
      </c>
      <c r="BA98" s="63">
        <v>76</v>
      </c>
      <c r="BB98" s="63">
        <v>431</v>
      </c>
      <c r="BC98" s="63">
        <v>124</v>
      </c>
      <c r="BD98" s="63">
        <v>2955</v>
      </c>
      <c r="BE98" s="63">
        <v>268</v>
      </c>
      <c r="BF98" s="63">
        <v>2</v>
      </c>
      <c r="BG98" s="63">
        <v>118</v>
      </c>
      <c r="BH98" s="63">
        <v>3</v>
      </c>
      <c r="BI98" s="63">
        <v>625</v>
      </c>
      <c r="BJ98" s="63">
        <v>26</v>
      </c>
      <c r="BK98" s="63">
        <v>104</v>
      </c>
      <c r="BL98" s="63">
        <v>76</v>
      </c>
      <c r="BM98" s="63">
        <v>799</v>
      </c>
      <c r="BN98" s="63">
        <v>151</v>
      </c>
      <c r="BO98" s="63">
        <v>333</v>
      </c>
      <c r="BP98" s="63">
        <v>47</v>
      </c>
      <c r="BQ98" s="63">
        <v>6104</v>
      </c>
      <c r="BR98" s="63">
        <v>6758</v>
      </c>
      <c r="BS98" s="63">
        <v>925</v>
      </c>
      <c r="BT98" s="63">
        <v>1562</v>
      </c>
      <c r="BU98" s="63">
        <v>0</v>
      </c>
      <c r="BV98" s="63">
        <v>54</v>
      </c>
      <c r="BW98" s="63">
        <v>455</v>
      </c>
      <c r="BX98" s="63">
        <v>0</v>
      </c>
      <c r="BY98" s="63">
        <v>444</v>
      </c>
      <c r="BZ98" s="63">
        <v>170</v>
      </c>
      <c r="CA98" s="63">
        <v>11</v>
      </c>
      <c r="CB98" s="63">
        <v>27</v>
      </c>
      <c r="CC98" s="63">
        <v>448</v>
      </c>
      <c r="CD98" s="63">
        <v>8</v>
      </c>
      <c r="CE98" s="63">
        <v>3251</v>
      </c>
      <c r="CF98" s="63">
        <v>535</v>
      </c>
      <c r="CG98" s="63">
        <v>726</v>
      </c>
      <c r="CH98" s="63">
        <v>18</v>
      </c>
      <c r="CI98" s="63">
        <v>843</v>
      </c>
      <c r="CJ98" s="63">
        <v>492</v>
      </c>
      <c r="CK98" s="63">
        <v>632</v>
      </c>
      <c r="CL98" s="63">
        <v>70</v>
      </c>
      <c r="CM98" s="63">
        <v>622</v>
      </c>
      <c r="CN98" s="63">
        <v>135</v>
      </c>
      <c r="CO98" s="63">
        <v>131</v>
      </c>
      <c r="CP98" s="63">
        <v>163</v>
      </c>
      <c r="CQ98" s="63">
        <v>228</v>
      </c>
      <c r="CR98" s="63">
        <v>398</v>
      </c>
      <c r="CS98" s="63">
        <v>12</v>
      </c>
      <c r="CT98" s="63">
        <v>116</v>
      </c>
      <c r="CU98" s="63">
        <v>2579</v>
      </c>
      <c r="CV98" s="63">
        <v>231</v>
      </c>
      <c r="CW98" s="63">
        <v>1628</v>
      </c>
      <c r="CX98" s="63">
        <v>411</v>
      </c>
      <c r="CY98" s="63">
        <v>788</v>
      </c>
      <c r="CZ98" s="63">
        <v>306</v>
      </c>
      <c r="DA98" s="63">
        <v>0</v>
      </c>
      <c r="DB98" s="25">
        <v>182</v>
      </c>
      <c r="DC98" s="25">
        <v>51151</v>
      </c>
      <c r="DD98" s="50">
        <v>0</v>
      </c>
      <c r="DE98" s="63">
        <v>0</v>
      </c>
      <c r="DF98" s="63">
        <v>0</v>
      </c>
      <c r="DG98" s="63">
        <v>0</v>
      </c>
      <c r="DH98" s="63">
        <v>0</v>
      </c>
      <c r="DI98" s="63">
        <v>0</v>
      </c>
      <c r="DJ98" s="63">
        <v>0</v>
      </c>
      <c r="DK98" s="63">
        <v>0</v>
      </c>
      <c r="DL98" s="47">
        <v>51151</v>
      </c>
      <c r="DM98" s="47">
        <v>4287</v>
      </c>
      <c r="DN98" s="47">
        <v>4287</v>
      </c>
      <c r="DO98" s="47">
        <v>55438</v>
      </c>
      <c r="DP98" s="47">
        <v>-39213</v>
      </c>
      <c r="DQ98" s="47">
        <v>-34926</v>
      </c>
      <c r="DR98" s="47">
        <v>16225</v>
      </c>
      <c r="DT98" s="395">
        <v>0</v>
      </c>
    </row>
    <row r="99" spans="1:124" ht="12.75" customHeight="1">
      <c r="A99" s="253">
        <v>663</v>
      </c>
      <c r="B99" s="82" t="s">
        <v>341</v>
      </c>
      <c r="C99" s="62">
        <v>1343</v>
      </c>
      <c r="D99" s="62">
        <v>237</v>
      </c>
      <c r="E99" s="62">
        <v>191</v>
      </c>
      <c r="F99" s="62">
        <v>728</v>
      </c>
      <c r="G99" s="62">
        <v>188</v>
      </c>
      <c r="H99" s="62">
        <v>0</v>
      </c>
      <c r="I99" s="62">
        <v>362</v>
      </c>
      <c r="J99" s="62">
        <v>773</v>
      </c>
      <c r="K99" s="62">
        <v>739</v>
      </c>
      <c r="L99" s="62">
        <v>26</v>
      </c>
      <c r="M99" s="62">
        <v>0</v>
      </c>
      <c r="N99" s="62">
        <v>38</v>
      </c>
      <c r="O99" s="62">
        <v>52</v>
      </c>
      <c r="P99" s="62">
        <v>245</v>
      </c>
      <c r="Q99" s="62">
        <v>20</v>
      </c>
      <c r="R99" s="62">
        <v>112</v>
      </c>
      <c r="S99" s="62">
        <v>5</v>
      </c>
      <c r="T99" s="62">
        <v>40</v>
      </c>
      <c r="U99" s="62">
        <v>90</v>
      </c>
      <c r="V99" s="62">
        <v>491</v>
      </c>
      <c r="W99" s="62">
        <v>1241</v>
      </c>
      <c r="X99" s="62">
        <v>4235</v>
      </c>
      <c r="Y99" s="62">
        <v>437</v>
      </c>
      <c r="Z99" s="62">
        <v>2</v>
      </c>
      <c r="AA99" s="62">
        <v>233</v>
      </c>
      <c r="AB99" s="62">
        <v>188</v>
      </c>
      <c r="AC99" s="62">
        <v>882</v>
      </c>
      <c r="AD99" s="62">
        <v>487</v>
      </c>
      <c r="AE99" s="62">
        <v>480</v>
      </c>
      <c r="AF99" s="62">
        <v>216</v>
      </c>
      <c r="AG99" s="62">
        <v>3</v>
      </c>
      <c r="AH99" s="62">
        <v>0</v>
      </c>
      <c r="AI99" s="62">
        <v>674</v>
      </c>
      <c r="AJ99" s="62">
        <v>143</v>
      </c>
      <c r="AK99" s="62">
        <v>279</v>
      </c>
      <c r="AL99" s="62">
        <v>5524</v>
      </c>
      <c r="AM99" s="62">
        <v>36</v>
      </c>
      <c r="AN99" s="62">
        <v>5</v>
      </c>
      <c r="AO99" s="62">
        <v>1817</v>
      </c>
      <c r="AP99" s="62">
        <v>96</v>
      </c>
      <c r="AQ99" s="62">
        <v>189</v>
      </c>
      <c r="AR99" s="62">
        <v>185</v>
      </c>
      <c r="AS99" s="62">
        <v>796</v>
      </c>
      <c r="AT99" s="62">
        <v>209</v>
      </c>
      <c r="AU99" s="62">
        <v>847</v>
      </c>
      <c r="AV99" s="62">
        <v>1726</v>
      </c>
      <c r="AW99" s="62">
        <v>148</v>
      </c>
      <c r="AX99" s="62">
        <v>88</v>
      </c>
      <c r="AY99" s="62">
        <v>4</v>
      </c>
      <c r="AZ99" s="62">
        <v>52</v>
      </c>
      <c r="BA99" s="62">
        <v>24</v>
      </c>
      <c r="BB99" s="62">
        <v>596</v>
      </c>
      <c r="BC99" s="62">
        <v>98</v>
      </c>
      <c r="BD99" s="62">
        <v>1523</v>
      </c>
      <c r="BE99" s="62">
        <v>167</v>
      </c>
      <c r="BF99" s="62">
        <v>0</v>
      </c>
      <c r="BG99" s="62">
        <v>16</v>
      </c>
      <c r="BH99" s="62">
        <v>62</v>
      </c>
      <c r="BI99" s="62">
        <v>688</v>
      </c>
      <c r="BJ99" s="62">
        <v>507</v>
      </c>
      <c r="BK99" s="62">
        <v>677</v>
      </c>
      <c r="BL99" s="62">
        <v>513</v>
      </c>
      <c r="BM99" s="62">
        <v>7419</v>
      </c>
      <c r="BN99" s="62">
        <v>71</v>
      </c>
      <c r="BO99" s="62">
        <v>1044</v>
      </c>
      <c r="BP99" s="62">
        <v>833</v>
      </c>
      <c r="BQ99" s="62">
        <v>319</v>
      </c>
      <c r="BR99" s="62">
        <v>597</v>
      </c>
      <c r="BS99" s="62">
        <v>146</v>
      </c>
      <c r="BT99" s="62">
        <v>168</v>
      </c>
      <c r="BU99" s="62">
        <v>0</v>
      </c>
      <c r="BV99" s="62">
        <v>23</v>
      </c>
      <c r="BW99" s="62">
        <v>4532</v>
      </c>
      <c r="BX99" s="62">
        <v>16367</v>
      </c>
      <c r="BY99" s="62">
        <v>224</v>
      </c>
      <c r="BZ99" s="62">
        <v>125</v>
      </c>
      <c r="CA99" s="62">
        <v>33</v>
      </c>
      <c r="CB99" s="62">
        <v>384</v>
      </c>
      <c r="CC99" s="62">
        <v>208</v>
      </c>
      <c r="CD99" s="62">
        <v>5</v>
      </c>
      <c r="CE99" s="62">
        <v>411</v>
      </c>
      <c r="CF99" s="62">
        <v>174</v>
      </c>
      <c r="CG99" s="62">
        <v>646</v>
      </c>
      <c r="CH99" s="62">
        <v>3</v>
      </c>
      <c r="CI99" s="62">
        <v>85</v>
      </c>
      <c r="CJ99" s="62">
        <v>4410</v>
      </c>
      <c r="CK99" s="62">
        <v>493</v>
      </c>
      <c r="CL99" s="62">
        <v>543</v>
      </c>
      <c r="CM99" s="62">
        <v>908</v>
      </c>
      <c r="CN99" s="62">
        <v>168</v>
      </c>
      <c r="CO99" s="62">
        <v>626</v>
      </c>
      <c r="CP99" s="62">
        <v>208</v>
      </c>
      <c r="CQ99" s="62">
        <v>362</v>
      </c>
      <c r="CR99" s="62">
        <v>5522</v>
      </c>
      <c r="CS99" s="62">
        <v>27</v>
      </c>
      <c r="CT99" s="62">
        <v>308</v>
      </c>
      <c r="CU99" s="62">
        <v>662</v>
      </c>
      <c r="CV99" s="62">
        <v>154</v>
      </c>
      <c r="CW99" s="62">
        <v>634</v>
      </c>
      <c r="CX99" s="62">
        <v>285</v>
      </c>
      <c r="CY99" s="62">
        <v>391</v>
      </c>
      <c r="CZ99" s="62">
        <v>45</v>
      </c>
      <c r="DA99" s="62">
        <v>0</v>
      </c>
      <c r="DB99" s="24">
        <v>115</v>
      </c>
      <c r="DC99" s="24">
        <v>81451</v>
      </c>
      <c r="DD99" s="43">
        <v>47</v>
      </c>
      <c r="DE99" s="62">
        <v>15490</v>
      </c>
      <c r="DF99" s="62">
        <v>0</v>
      </c>
      <c r="DG99" s="62">
        <v>0</v>
      </c>
      <c r="DH99" s="62">
        <v>0</v>
      </c>
      <c r="DI99" s="62">
        <v>0</v>
      </c>
      <c r="DJ99" s="62">
        <v>0</v>
      </c>
      <c r="DK99" s="62">
        <v>15537</v>
      </c>
      <c r="DL99" s="39">
        <v>96988</v>
      </c>
      <c r="DM99" s="39">
        <v>127</v>
      </c>
      <c r="DN99" s="39">
        <v>15664</v>
      </c>
      <c r="DO99" s="39">
        <v>97115</v>
      </c>
      <c r="DP99" s="39">
        <v>-47619</v>
      </c>
      <c r="DQ99" s="39">
        <v>-31955</v>
      </c>
      <c r="DR99" s="39">
        <v>49496</v>
      </c>
      <c r="DT99" s="395">
        <v>15490</v>
      </c>
    </row>
    <row r="100" spans="1:124" ht="12.75" customHeight="1">
      <c r="A100" s="253">
        <v>669</v>
      </c>
      <c r="B100" s="82" t="s">
        <v>307</v>
      </c>
      <c r="C100" s="62">
        <v>52</v>
      </c>
      <c r="D100" s="62">
        <v>40</v>
      </c>
      <c r="E100" s="62">
        <v>181</v>
      </c>
      <c r="F100" s="62">
        <v>7</v>
      </c>
      <c r="G100" s="62">
        <v>223</v>
      </c>
      <c r="H100" s="62">
        <v>0</v>
      </c>
      <c r="I100" s="62">
        <v>508</v>
      </c>
      <c r="J100" s="62">
        <v>1976</v>
      </c>
      <c r="K100" s="62">
        <v>1628</v>
      </c>
      <c r="L100" s="62">
        <v>65</v>
      </c>
      <c r="M100" s="62">
        <v>0</v>
      </c>
      <c r="N100" s="62">
        <v>58</v>
      </c>
      <c r="O100" s="62">
        <v>352</v>
      </c>
      <c r="P100" s="62">
        <v>121</v>
      </c>
      <c r="Q100" s="62">
        <v>330</v>
      </c>
      <c r="R100" s="62">
        <v>218</v>
      </c>
      <c r="S100" s="62">
        <v>45</v>
      </c>
      <c r="T100" s="62">
        <v>358</v>
      </c>
      <c r="U100" s="62">
        <v>73</v>
      </c>
      <c r="V100" s="62">
        <v>822</v>
      </c>
      <c r="W100" s="62">
        <v>690</v>
      </c>
      <c r="X100" s="62">
        <v>2032</v>
      </c>
      <c r="Y100" s="62">
        <v>690</v>
      </c>
      <c r="Z100" s="62">
        <v>2</v>
      </c>
      <c r="AA100" s="62">
        <v>747</v>
      </c>
      <c r="AB100" s="62">
        <v>1280</v>
      </c>
      <c r="AC100" s="62">
        <v>733</v>
      </c>
      <c r="AD100" s="62">
        <v>242</v>
      </c>
      <c r="AE100" s="62">
        <v>1373</v>
      </c>
      <c r="AF100" s="62">
        <v>369</v>
      </c>
      <c r="AG100" s="62">
        <v>24</v>
      </c>
      <c r="AH100" s="62">
        <v>3</v>
      </c>
      <c r="AI100" s="62">
        <v>1419</v>
      </c>
      <c r="AJ100" s="62">
        <v>188</v>
      </c>
      <c r="AK100" s="62">
        <v>700</v>
      </c>
      <c r="AL100" s="62">
        <v>3199</v>
      </c>
      <c r="AM100" s="62">
        <v>47</v>
      </c>
      <c r="AN100" s="62">
        <v>19</v>
      </c>
      <c r="AO100" s="62">
        <v>1525</v>
      </c>
      <c r="AP100" s="62">
        <v>267</v>
      </c>
      <c r="AQ100" s="62">
        <v>314</v>
      </c>
      <c r="AR100" s="62">
        <v>452</v>
      </c>
      <c r="AS100" s="62">
        <v>2062</v>
      </c>
      <c r="AT100" s="62">
        <v>683</v>
      </c>
      <c r="AU100" s="62">
        <v>3032</v>
      </c>
      <c r="AV100" s="62">
        <v>4514</v>
      </c>
      <c r="AW100" s="62">
        <v>451</v>
      </c>
      <c r="AX100" s="62">
        <v>406</v>
      </c>
      <c r="AY100" s="62">
        <v>26</v>
      </c>
      <c r="AZ100" s="62">
        <v>113</v>
      </c>
      <c r="BA100" s="62">
        <v>95</v>
      </c>
      <c r="BB100" s="62">
        <v>2754</v>
      </c>
      <c r="BC100" s="62">
        <v>459</v>
      </c>
      <c r="BD100" s="62">
        <v>6487</v>
      </c>
      <c r="BE100" s="62">
        <v>1332</v>
      </c>
      <c r="BF100" s="62">
        <v>3</v>
      </c>
      <c r="BG100" s="62">
        <v>80</v>
      </c>
      <c r="BH100" s="62">
        <v>580</v>
      </c>
      <c r="BI100" s="62">
        <v>13363</v>
      </c>
      <c r="BJ100" s="62">
        <v>1116</v>
      </c>
      <c r="BK100" s="62">
        <v>12870</v>
      </c>
      <c r="BL100" s="62">
        <v>2398</v>
      </c>
      <c r="BM100" s="62">
        <v>8106</v>
      </c>
      <c r="BN100" s="62">
        <v>363</v>
      </c>
      <c r="BO100" s="62">
        <v>4121</v>
      </c>
      <c r="BP100" s="62">
        <v>1617</v>
      </c>
      <c r="BQ100" s="62">
        <v>38435</v>
      </c>
      <c r="BR100" s="62">
        <v>17608</v>
      </c>
      <c r="BS100" s="62">
        <v>5059</v>
      </c>
      <c r="BT100" s="62">
        <v>4506</v>
      </c>
      <c r="BU100" s="62">
        <v>503</v>
      </c>
      <c r="BV100" s="62">
        <v>288</v>
      </c>
      <c r="BW100" s="62">
        <v>1707</v>
      </c>
      <c r="BX100" s="62">
        <v>52</v>
      </c>
      <c r="BY100" s="62">
        <v>1631</v>
      </c>
      <c r="BZ100" s="62">
        <v>232</v>
      </c>
      <c r="CA100" s="62">
        <v>94</v>
      </c>
      <c r="CB100" s="62">
        <v>5924</v>
      </c>
      <c r="CC100" s="62">
        <v>3098</v>
      </c>
      <c r="CD100" s="62">
        <v>62</v>
      </c>
      <c r="CE100" s="62">
        <v>12038</v>
      </c>
      <c r="CF100" s="62">
        <v>2025</v>
      </c>
      <c r="CG100" s="62">
        <v>7589</v>
      </c>
      <c r="CH100" s="62">
        <v>82</v>
      </c>
      <c r="CI100" s="62">
        <v>981</v>
      </c>
      <c r="CJ100" s="62">
        <v>23277</v>
      </c>
      <c r="CK100" s="62">
        <v>7150</v>
      </c>
      <c r="CL100" s="62">
        <v>5035</v>
      </c>
      <c r="CM100" s="62">
        <v>17013</v>
      </c>
      <c r="CN100" s="62">
        <v>720</v>
      </c>
      <c r="CO100" s="62">
        <v>6254</v>
      </c>
      <c r="CP100" s="62">
        <v>2736</v>
      </c>
      <c r="CQ100" s="62">
        <v>2731</v>
      </c>
      <c r="CR100" s="62">
        <v>3117</v>
      </c>
      <c r="CS100" s="62">
        <v>918</v>
      </c>
      <c r="CT100" s="62">
        <v>1762</v>
      </c>
      <c r="CU100" s="62">
        <v>22949</v>
      </c>
      <c r="CV100" s="62">
        <v>968</v>
      </c>
      <c r="CW100" s="62">
        <v>2265</v>
      </c>
      <c r="CX100" s="62">
        <v>1092</v>
      </c>
      <c r="CY100" s="62">
        <v>1726</v>
      </c>
      <c r="CZ100" s="62">
        <v>603</v>
      </c>
      <c r="DA100" s="62">
        <v>0</v>
      </c>
      <c r="DB100" s="24">
        <v>982</v>
      </c>
      <c r="DC100" s="24">
        <v>293615</v>
      </c>
      <c r="DD100" s="43">
        <v>416</v>
      </c>
      <c r="DE100" s="62">
        <v>3344</v>
      </c>
      <c r="DF100" s="62">
        <v>0</v>
      </c>
      <c r="DG100" s="62">
        <v>0</v>
      </c>
      <c r="DH100" s="62">
        <v>1498</v>
      </c>
      <c r="DI100" s="62">
        <v>22932</v>
      </c>
      <c r="DJ100" s="62">
        <v>0</v>
      </c>
      <c r="DK100" s="62">
        <v>28190</v>
      </c>
      <c r="DL100" s="39">
        <v>321805</v>
      </c>
      <c r="DM100" s="39">
        <v>13336</v>
      </c>
      <c r="DN100" s="39">
        <v>41526</v>
      </c>
      <c r="DO100" s="39">
        <v>335141</v>
      </c>
      <c r="DP100" s="39">
        <v>-157276</v>
      </c>
      <c r="DQ100" s="39">
        <v>-115750</v>
      </c>
      <c r="DR100" s="39">
        <v>177865</v>
      </c>
      <c r="DT100" s="395">
        <v>3344</v>
      </c>
    </row>
    <row r="101" spans="1:124" ht="12.75" customHeight="1">
      <c r="A101" s="253">
        <v>671</v>
      </c>
      <c r="B101" s="82" t="s">
        <v>308</v>
      </c>
      <c r="C101" s="62">
        <v>0</v>
      </c>
      <c r="D101" s="62">
        <v>0</v>
      </c>
      <c r="E101" s="62">
        <v>0</v>
      </c>
      <c r="F101" s="62">
        <v>0</v>
      </c>
      <c r="G101" s="62">
        <v>0</v>
      </c>
      <c r="H101" s="62">
        <v>0</v>
      </c>
      <c r="I101" s="62">
        <v>0</v>
      </c>
      <c r="J101" s="62">
        <v>0</v>
      </c>
      <c r="K101" s="62">
        <v>0</v>
      </c>
      <c r="L101" s="62">
        <v>0</v>
      </c>
      <c r="M101" s="62">
        <v>0</v>
      </c>
      <c r="N101" s="62">
        <v>0</v>
      </c>
      <c r="O101" s="62">
        <v>0</v>
      </c>
      <c r="P101" s="62">
        <v>0</v>
      </c>
      <c r="Q101" s="62">
        <v>0</v>
      </c>
      <c r="R101" s="62">
        <v>0</v>
      </c>
      <c r="S101" s="62">
        <v>0</v>
      </c>
      <c r="T101" s="62">
        <v>0</v>
      </c>
      <c r="U101" s="62">
        <v>0</v>
      </c>
      <c r="V101" s="62">
        <v>0</v>
      </c>
      <c r="W101" s="62">
        <v>0</v>
      </c>
      <c r="X101" s="62">
        <v>0</v>
      </c>
      <c r="Y101" s="62">
        <v>0</v>
      </c>
      <c r="Z101" s="62">
        <v>0</v>
      </c>
      <c r="AA101" s="62">
        <v>0</v>
      </c>
      <c r="AB101" s="62">
        <v>0</v>
      </c>
      <c r="AC101" s="62">
        <v>0</v>
      </c>
      <c r="AD101" s="62">
        <v>0</v>
      </c>
      <c r="AE101" s="62">
        <v>0</v>
      </c>
      <c r="AF101" s="62">
        <v>0</v>
      </c>
      <c r="AG101" s="62">
        <v>0</v>
      </c>
      <c r="AH101" s="62">
        <v>0</v>
      </c>
      <c r="AI101" s="62">
        <v>0</v>
      </c>
      <c r="AJ101" s="62">
        <v>0</v>
      </c>
      <c r="AK101" s="62">
        <v>0</v>
      </c>
      <c r="AL101" s="62">
        <v>0</v>
      </c>
      <c r="AM101" s="62">
        <v>0</v>
      </c>
      <c r="AN101" s="62">
        <v>0</v>
      </c>
      <c r="AO101" s="62">
        <v>0</v>
      </c>
      <c r="AP101" s="62">
        <v>0</v>
      </c>
      <c r="AQ101" s="62">
        <v>0</v>
      </c>
      <c r="AR101" s="62">
        <v>0</v>
      </c>
      <c r="AS101" s="62">
        <v>0</v>
      </c>
      <c r="AT101" s="62">
        <v>0</v>
      </c>
      <c r="AU101" s="62">
        <v>0</v>
      </c>
      <c r="AV101" s="62">
        <v>0</v>
      </c>
      <c r="AW101" s="62">
        <v>0</v>
      </c>
      <c r="AX101" s="62">
        <v>0</v>
      </c>
      <c r="AY101" s="62">
        <v>0</v>
      </c>
      <c r="AZ101" s="62">
        <v>0</v>
      </c>
      <c r="BA101" s="62">
        <v>0</v>
      </c>
      <c r="BB101" s="62">
        <v>0</v>
      </c>
      <c r="BC101" s="62">
        <v>0</v>
      </c>
      <c r="BD101" s="62">
        <v>0</v>
      </c>
      <c r="BE101" s="62">
        <v>0</v>
      </c>
      <c r="BF101" s="62">
        <v>0</v>
      </c>
      <c r="BG101" s="62">
        <v>0</v>
      </c>
      <c r="BH101" s="62">
        <v>0</v>
      </c>
      <c r="BI101" s="62">
        <v>0</v>
      </c>
      <c r="BJ101" s="62">
        <v>0</v>
      </c>
      <c r="BK101" s="62">
        <v>0</v>
      </c>
      <c r="BL101" s="62">
        <v>0</v>
      </c>
      <c r="BM101" s="62">
        <v>0</v>
      </c>
      <c r="BN101" s="62">
        <v>0</v>
      </c>
      <c r="BO101" s="62">
        <v>0</v>
      </c>
      <c r="BP101" s="62">
        <v>0</v>
      </c>
      <c r="BQ101" s="62">
        <v>0</v>
      </c>
      <c r="BR101" s="62">
        <v>0</v>
      </c>
      <c r="BS101" s="62">
        <v>0</v>
      </c>
      <c r="BT101" s="62">
        <v>0</v>
      </c>
      <c r="BU101" s="62">
        <v>0</v>
      </c>
      <c r="BV101" s="62">
        <v>0</v>
      </c>
      <c r="BW101" s="62">
        <v>0</v>
      </c>
      <c r="BX101" s="62">
        <v>0</v>
      </c>
      <c r="BY101" s="62">
        <v>0</v>
      </c>
      <c r="BZ101" s="62">
        <v>0</v>
      </c>
      <c r="CA101" s="62">
        <v>0</v>
      </c>
      <c r="CB101" s="62">
        <v>0</v>
      </c>
      <c r="CC101" s="62">
        <v>0</v>
      </c>
      <c r="CD101" s="62">
        <v>0</v>
      </c>
      <c r="CE101" s="62">
        <v>0</v>
      </c>
      <c r="CF101" s="62">
        <v>0</v>
      </c>
      <c r="CG101" s="62">
        <v>0</v>
      </c>
      <c r="CH101" s="62">
        <v>0</v>
      </c>
      <c r="CI101" s="62">
        <v>0</v>
      </c>
      <c r="CJ101" s="62">
        <v>0</v>
      </c>
      <c r="CK101" s="62">
        <v>0</v>
      </c>
      <c r="CL101" s="62">
        <v>0</v>
      </c>
      <c r="CM101" s="62">
        <v>0</v>
      </c>
      <c r="CN101" s="62">
        <v>0</v>
      </c>
      <c r="CO101" s="62">
        <v>0</v>
      </c>
      <c r="CP101" s="62">
        <v>0</v>
      </c>
      <c r="CQ101" s="62">
        <v>0</v>
      </c>
      <c r="CR101" s="62">
        <v>0</v>
      </c>
      <c r="CS101" s="62">
        <v>0</v>
      </c>
      <c r="CT101" s="62">
        <v>0</v>
      </c>
      <c r="CU101" s="62">
        <v>0</v>
      </c>
      <c r="CV101" s="62">
        <v>0</v>
      </c>
      <c r="CW101" s="62">
        <v>0</v>
      </c>
      <c r="CX101" s="62">
        <v>0</v>
      </c>
      <c r="CY101" s="62">
        <v>0</v>
      </c>
      <c r="CZ101" s="62">
        <v>0</v>
      </c>
      <c r="DA101" s="62">
        <v>0</v>
      </c>
      <c r="DB101" s="24">
        <v>0</v>
      </c>
      <c r="DC101" s="24">
        <v>0</v>
      </c>
      <c r="DD101" s="43">
        <v>16821</v>
      </c>
      <c r="DE101" s="62">
        <v>24106</v>
      </c>
      <c r="DF101" s="62">
        <v>0</v>
      </c>
      <c r="DG101" s="62">
        <v>0</v>
      </c>
      <c r="DH101" s="62">
        <v>0</v>
      </c>
      <c r="DI101" s="62">
        <v>0</v>
      </c>
      <c r="DJ101" s="62">
        <v>0</v>
      </c>
      <c r="DK101" s="62">
        <v>40927</v>
      </c>
      <c r="DL101" s="39">
        <v>40927</v>
      </c>
      <c r="DM101" s="39">
        <v>61922</v>
      </c>
      <c r="DN101" s="39">
        <v>102849</v>
      </c>
      <c r="DO101" s="39">
        <v>102849</v>
      </c>
      <c r="DP101" s="39">
        <v>-22909</v>
      </c>
      <c r="DQ101" s="39">
        <v>79940</v>
      </c>
      <c r="DR101" s="39">
        <v>79940</v>
      </c>
      <c r="DT101" s="395">
        <v>24106</v>
      </c>
    </row>
    <row r="102" spans="1:124" ht="12.75" customHeight="1">
      <c r="A102" s="253">
        <v>672</v>
      </c>
      <c r="B102" s="82" t="s">
        <v>309</v>
      </c>
      <c r="C102" s="62">
        <v>0</v>
      </c>
      <c r="D102" s="62">
        <v>0</v>
      </c>
      <c r="E102" s="62">
        <v>0</v>
      </c>
      <c r="F102" s="62">
        <v>0</v>
      </c>
      <c r="G102" s="62">
        <v>0</v>
      </c>
      <c r="H102" s="62">
        <v>0</v>
      </c>
      <c r="I102" s="62">
        <v>0</v>
      </c>
      <c r="J102" s="62">
        <v>0</v>
      </c>
      <c r="K102" s="62">
        <v>0</v>
      </c>
      <c r="L102" s="62">
        <v>0</v>
      </c>
      <c r="M102" s="62">
        <v>0</v>
      </c>
      <c r="N102" s="62">
        <v>0</v>
      </c>
      <c r="O102" s="62">
        <v>0</v>
      </c>
      <c r="P102" s="62">
        <v>0</v>
      </c>
      <c r="Q102" s="62">
        <v>0</v>
      </c>
      <c r="R102" s="62">
        <v>0</v>
      </c>
      <c r="S102" s="62">
        <v>0</v>
      </c>
      <c r="T102" s="62">
        <v>0</v>
      </c>
      <c r="U102" s="62">
        <v>0</v>
      </c>
      <c r="V102" s="62">
        <v>0</v>
      </c>
      <c r="W102" s="62">
        <v>0</v>
      </c>
      <c r="X102" s="62">
        <v>0</v>
      </c>
      <c r="Y102" s="62">
        <v>0</v>
      </c>
      <c r="Z102" s="62">
        <v>0</v>
      </c>
      <c r="AA102" s="62">
        <v>0</v>
      </c>
      <c r="AB102" s="62">
        <v>0</v>
      </c>
      <c r="AC102" s="62">
        <v>0</v>
      </c>
      <c r="AD102" s="62">
        <v>0</v>
      </c>
      <c r="AE102" s="62">
        <v>0</v>
      </c>
      <c r="AF102" s="62">
        <v>0</v>
      </c>
      <c r="AG102" s="62">
        <v>0</v>
      </c>
      <c r="AH102" s="62">
        <v>0</v>
      </c>
      <c r="AI102" s="62">
        <v>0</v>
      </c>
      <c r="AJ102" s="62">
        <v>0</v>
      </c>
      <c r="AK102" s="62">
        <v>0</v>
      </c>
      <c r="AL102" s="62">
        <v>0</v>
      </c>
      <c r="AM102" s="62">
        <v>0</v>
      </c>
      <c r="AN102" s="62">
        <v>0</v>
      </c>
      <c r="AO102" s="62">
        <v>0</v>
      </c>
      <c r="AP102" s="62">
        <v>0</v>
      </c>
      <c r="AQ102" s="62">
        <v>0</v>
      </c>
      <c r="AR102" s="62">
        <v>0</v>
      </c>
      <c r="AS102" s="62">
        <v>0</v>
      </c>
      <c r="AT102" s="62">
        <v>0</v>
      </c>
      <c r="AU102" s="62">
        <v>0</v>
      </c>
      <c r="AV102" s="62">
        <v>0</v>
      </c>
      <c r="AW102" s="62">
        <v>0</v>
      </c>
      <c r="AX102" s="62">
        <v>0</v>
      </c>
      <c r="AY102" s="62">
        <v>0</v>
      </c>
      <c r="AZ102" s="62">
        <v>0</v>
      </c>
      <c r="BA102" s="62">
        <v>0</v>
      </c>
      <c r="BB102" s="62">
        <v>0</v>
      </c>
      <c r="BC102" s="62">
        <v>0</v>
      </c>
      <c r="BD102" s="62">
        <v>0</v>
      </c>
      <c r="BE102" s="62">
        <v>0</v>
      </c>
      <c r="BF102" s="62">
        <v>0</v>
      </c>
      <c r="BG102" s="62">
        <v>0</v>
      </c>
      <c r="BH102" s="62">
        <v>0</v>
      </c>
      <c r="BI102" s="62">
        <v>0</v>
      </c>
      <c r="BJ102" s="62">
        <v>0</v>
      </c>
      <c r="BK102" s="62">
        <v>0</v>
      </c>
      <c r="BL102" s="62">
        <v>0</v>
      </c>
      <c r="BM102" s="62">
        <v>0</v>
      </c>
      <c r="BN102" s="62">
        <v>0</v>
      </c>
      <c r="BO102" s="62">
        <v>0</v>
      </c>
      <c r="BP102" s="62">
        <v>0</v>
      </c>
      <c r="BQ102" s="62">
        <v>0</v>
      </c>
      <c r="BR102" s="62">
        <v>0</v>
      </c>
      <c r="BS102" s="62">
        <v>0</v>
      </c>
      <c r="BT102" s="62">
        <v>0</v>
      </c>
      <c r="BU102" s="62">
        <v>0</v>
      </c>
      <c r="BV102" s="62">
        <v>0</v>
      </c>
      <c r="BW102" s="62">
        <v>0</v>
      </c>
      <c r="BX102" s="62">
        <v>0</v>
      </c>
      <c r="BY102" s="62">
        <v>0</v>
      </c>
      <c r="BZ102" s="62">
        <v>0</v>
      </c>
      <c r="CA102" s="62">
        <v>0</v>
      </c>
      <c r="CB102" s="62">
        <v>0</v>
      </c>
      <c r="CC102" s="62">
        <v>0</v>
      </c>
      <c r="CD102" s="62">
        <v>0</v>
      </c>
      <c r="CE102" s="62">
        <v>0</v>
      </c>
      <c r="CF102" s="62">
        <v>0</v>
      </c>
      <c r="CG102" s="62">
        <v>0</v>
      </c>
      <c r="CH102" s="62">
        <v>0</v>
      </c>
      <c r="CI102" s="62">
        <v>0</v>
      </c>
      <c r="CJ102" s="62">
        <v>0</v>
      </c>
      <c r="CK102" s="62">
        <v>629</v>
      </c>
      <c r="CL102" s="62">
        <v>0</v>
      </c>
      <c r="CM102" s="62">
        <v>950</v>
      </c>
      <c r="CN102" s="62">
        <v>0</v>
      </c>
      <c r="CO102" s="62">
        <v>207</v>
      </c>
      <c r="CP102" s="62">
        <v>582</v>
      </c>
      <c r="CQ102" s="62">
        <v>0</v>
      </c>
      <c r="CR102" s="62">
        <v>0</v>
      </c>
      <c r="CS102" s="62">
        <v>0</v>
      </c>
      <c r="CT102" s="62">
        <v>0</v>
      </c>
      <c r="CU102" s="62">
        <v>0</v>
      </c>
      <c r="CV102" s="62">
        <v>1175</v>
      </c>
      <c r="CW102" s="62">
        <v>1060</v>
      </c>
      <c r="CX102" s="62">
        <v>0</v>
      </c>
      <c r="CY102" s="62">
        <v>0</v>
      </c>
      <c r="CZ102" s="62">
        <v>0</v>
      </c>
      <c r="DA102" s="62">
        <v>0</v>
      </c>
      <c r="DB102" s="24">
        <v>0</v>
      </c>
      <c r="DC102" s="24">
        <v>4603</v>
      </c>
      <c r="DD102" s="43">
        <v>70397</v>
      </c>
      <c r="DE102" s="62">
        <v>140292</v>
      </c>
      <c r="DF102" s="62">
        <v>0</v>
      </c>
      <c r="DG102" s="62">
        <v>0</v>
      </c>
      <c r="DH102" s="62">
        <v>0</v>
      </c>
      <c r="DI102" s="62">
        <v>0</v>
      </c>
      <c r="DJ102" s="62">
        <v>0</v>
      </c>
      <c r="DK102" s="62">
        <v>210689</v>
      </c>
      <c r="DL102" s="39">
        <v>215292</v>
      </c>
      <c r="DM102" s="39">
        <v>32025</v>
      </c>
      <c r="DN102" s="39">
        <v>242714</v>
      </c>
      <c r="DO102" s="39">
        <v>247317</v>
      </c>
      <c r="DP102" s="39">
        <v>-96344</v>
      </c>
      <c r="DQ102" s="39">
        <v>146370</v>
      </c>
      <c r="DR102" s="39">
        <v>150973</v>
      </c>
      <c r="DT102" s="395">
        <v>140292</v>
      </c>
    </row>
    <row r="103" spans="1:124" ht="12.75" customHeight="1">
      <c r="A103" s="254">
        <v>673</v>
      </c>
      <c r="B103" s="255" t="s">
        <v>310</v>
      </c>
      <c r="C103" s="63">
        <v>0</v>
      </c>
      <c r="D103" s="63">
        <v>0</v>
      </c>
      <c r="E103" s="63">
        <v>2</v>
      </c>
      <c r="F103" s="63">
        <v>0</v>
      </c>
      <c r="G103" s="63">
        <v>1</v>
      </c>
      <c r="H103" s="63">
        <v>0</v>
      </c>
      <c r="I103" s="63">
        <v>1</v>
      </c>
      <c r="J103" s="63">
        <v>8</v>
      </c>
      <c r="K103" s="63">
        <v>11</v>
      </c>
      <c r="L103" s="63">
        <v>0</v>
      </c>
      <c r="M103" s="63">
        <v>0</v>
      </c>
      <c r="N103" s="63">
        <v>0</v>
      </c>
      <c r="O103" s="63">
        <v>1</v>
      </c>
      <c r="P103" s="63">
        <v>1</v>
      </c>
      <c r="Q103" s="63">
        <v>0</v>
      </c>
      <c r="R103" s="63">
        <v>1</v>
      </c>
      <c r="S103" s="63">
        <v>0</v>
      </c>
      <c r="T103" s="63">
        <v>1</v>
      </c>
      <c r="U103" s="63">
        <v>0</v>
      </c>
      <c r="V103" s="63">
        <v>1</v>
      </c>
      <c r="W103" s="63">
        <v>0</v>
      </c>
      <c r="X103" s="63">
        <v>0</v>
      </c>
      <c r="Y103" s="63">
        <v>1</v>
      </c>
      <c r="Z103" s="63">
        <v>0</v>
      </c>
      <c r="AA103" s="63">
        <v>3</v>
      </c>
      <c r="AB103" s="63">
        <v>1</v>
      </c>
      <c r="AC103" s="63">
        <v>2</v>
      </c>
      <c r="AD103" s="63">
        <v>1</v>
      </c>
      <c r="AE103" s="63">
        <v>3</v>
      </c>
      <c r="AF103" s="63">
        <v>1</v>
      </c>
      <c r="AG103" s="63">
        <v>0</v>
      </c>
      <c r="AH103" s="63">
        <v>0</v>
      </c>
      <c r="AI103" s="63">
        <v>0</v>
      </c>
      <c r="AJ103" s="63">
        <v>0</v>
      </c>
      <c r="AK103" s="63">
        <v>0</v>
      </c>
      <c r="AL103" s="63">
        <v>27</v>
      </c>
      <c r="AM103" s="63">
        <v>0</v>
      </c>
      <c r="AN103" s="63">
        <v>0</v>
      </c>
      <c r="AO103" s="63">
        <v>6</v>
      </c>
      <c r="AP103" s="63">
        <v>0</v>
      </c>
      <c r="AQ103" s="63">
        <v>1</v>
      </c>
      <c r="AR103" s="63">
        <v>0</v>
      </c>
      <c r="AS103" s="63">
        <v>2</v>
      </c>
      <c r="AT103" s="63">
        <v>0</v>
      </c>
      <c r="AU103" s="63">
        <v>1</v>
      </c>
      <c r="AV103" s="63">
        <v>33</v>
      </c>
      <c r="AW103" s="63">
        <v>2</v>
      </c>
      <c r="AX103" s="63">
        <v>0</v>
      </c>
      <c r="AY103" s="63">
        <v>0</v>
      </c>
      <c r="AZ103" s="63">
        <v>0</v>
      </c>
      <c r="BA103" s="63">
        <v>0</v>
      </c>
      <c r="BB103" s="63">
        <v>25</v>
      </c>
      <c r="BC103" s="63">
        <v>1</v>
      </c>
      <c r="BD103" s="63">
        <v>15</v>
      </c>
      <c r="BE103" s="63">
        <v>8</v>
      </c>
      <c r="BF103" s="63">
        <v>0</v>
      </c>
      <c r="BG103" s="63">
        <v>0</v>
      </c>
      <c r="BH103" s="63">
        <v>0</v>
      </c>
      <c r="BI103" s="63">
        <v>1</v>
      </c>
      <c r="BJ103" s="63">
        <v>1</v>
      </c>
      <c r="BK103" s="63">
        <v>9</v>
      </c>
      <c r="BL103" s="63">
        <v>3</v>
      </c>
      <c r="BM103" s="63">
        <v>16</v>
      </c>
      <c r="BN103" s="63">
        <v>0</v>
      </c>
      <c r="BO103" s="63">
        <v>1</v>
      </c>
      <c r="BP103" s="63">
        <v>3</v>
      </c>
      <c r="BQ103" s="63">
        <v>36</v>
      </c>
      <c r="BR103" s="63">
        <v>14</v>
      </c>
      <c r="BS103" s="63">
        <v>3</v>
      </c>
      <c r="BT103" s="63">
        <v>3</v>
      </c>
      <c r="BU103" s="63">
        <v>0</v>
      </c>
      <c r="BV103" s="63">
        <v>34</v>
      </c>
      <c r="BW103" s="63">
        <v>20</v>
      </c>
      <c r="BX103" s="63">
        <v>1</v>
      </c>
      <c r="BY103" s="63">
        <v>19</v>
      </c>
      <c r="BZ103" s="63">
        <v>4</v>
      </c>
      <c r="CA103" s="63">
        <v>0</v>
      </c>
      <c r="CB103" s="63">
        <v>1</v>
      </c>
      <c r="CC103" s="63">
        <v>1</v>
      </c>
      <c r="CD103" s="63">
        <v>2</v>
      </c>
      <c r="CE103" s="63">
        <v>65</v>
      </c>
      <c r="CF103" s="63">
        <v>10</v>
      </c>
      <c r="CG103" s="63">
        <v>2</v>
      </c>
      <c r="CH103" s="63">
        <v>0</v>
      </c>
      <c r="CI103" s="63">
        <v>3</v>
      </c>
      <c r="CJ103" s="63">
        <v>40</v>
      </c>
      <c r="CK103" s="63">
        <v>26</v>
      </c>
      <c r="CL103" s="63">
        <v>6</v>
      </c>
      <c r="CM103" s="63">
        <v>5268</v>
      </c>
      <c r="CN103" s="63">
        <v>74</v>
      </c>
      <c r="CO103" s="63">
        <v>1450</v>
      </c>
      <c r="CP103" s="63">
        <v>1067</v>
      </c>
      <c r="CQ103" s="63">
        <v>3</v>
      </c>
      <c r="CR103" s="63">
        <v>3</v>
      </c>
      <c r="CS103" s="63">
        <v>14</v>
      </c>
      <c r="CT103" s="63">
        <v>1</v>
      </c>
      <c r="CU103" s="63">
        <v>10</v>
      </c>
      <c r="CV103" s="63">
        <v>871</v>
      </c>
      <c r="CW103" s="63">
        <v>417</v>
      </c>
      <c r="CX103" s="63">
        <v>965</v>
      </c>
      <c r="CY103" s="63">
        <v>5</v>
      </c>
      <c r="CZ103" s="63">
        <v>17</v>
      </c>
      <c r="DA103" s="63">
        <v>0</v>
      </c>
      <c r="DB103" s="25">
        <v>29</v>
      </c>
      <c r="DC103" s="25">
        <v>10679</v>
      </c>
      <c r="DD103" s="50">
        <v>206</v>
      </c>
      <c r="DE103" s="63">
        <v>39320</v>
      </c>
      <c r="DF103" s="63">
        <v>0</v>
      </c>
      <c r="DG103" s="63">
        <v>0</v>
      </c>
      <c r="DH103" s="63">
        <v>0</v>
      </c>
      <c r="DI103" s="63">
        <v>0</v>
      </c>
      <c r="DJ103" s="63">
        <v>0</v>
      </c>
      <c r="DK103" s="63">
        <v>39526</v>
      </c>
      <c r="DL103" s="47">
        <v>50205</v>
      </c>
      <c r="DM103" s="47">
        <v>3493</v>
      </c>
      <c r="DN103" s="47">
        <v>43019</v>
      </c>
      <c r="DO103" s="47">
        <v>53698</v>
      </c>
      <c r="DP103" s="47">
        <v>-13009</v>
      </c>
      <c r="DQ103" s="47">
        <v>30010</v>
      </c>
      <c r="DR103" s="47">
        <v>40689</v>
      </c>
      <c r="DT103" s="395">
        <v>39320</v>
      </c>
    </row>
    <row r="104" spans="1:124" ht="12.75" customHeight="1">
      <c r="A104" s="253">
        <v>674</v>
      </c>
      <c r="B104" s="82" t="s">
        <v>311</v>
      </c>
      <c r="C104" s="62">
        <v>0</v>
      </c>
      <c r="D104" s="62">
        <v>0</v>
      </c>
      <c r="E104" s="62">
        <v>0</v>
      </c>
      <c r="F104" s="62">
        <v>0</v>
      </c>
      <c r="G104" s="62">
        <v>0</v>
      </c>
      <c r="H104" s="62">
        <v>0</v>
      </c>
      <c r="I104" s="62">
        <v>0</v>
      </c>
      <c r="J104" s="62">
        <v>0</v>
      </c>
      <c r="K104" s="62">
        <v>0</v>
      </c>
      <c r="L104" s="62">
        <v>0</v>
      </c>
      <c r="M104" s="62">
        <v>0</v>
      </c>
      <c r="N104" s="62">
        <v>0</v>
      </c>
      <c r="O104" s="62">
        <v>0</v>
      </c>
      <c r="P104" s="62">
        <v>0</v>
      </c>
      <c r="Q104" s="62">
        <v>0</v>
      </c>
      <c r="R104" s="62">
        <v>0</v>
      </c>
      <c r="S104" s="62">
        <v>0</v>
      </c>
      <c r="T104" s="62">
        <v>0</v>
      </c>
      <c r="U104" s="62">
        <v>0</v>
      </c>
      <c r="V104" s="62">
        <v>0</v>
      </c>
      <c r="W104" s="62">
        <v>0</v>
      </c>
      <c r="X104" s="62">
        <v>0</v>
      </c>
      <c r="Y104" s="62">
        <v>0</v>
      </c>
      <c r="Z104" s="62">
        <v>0</v>
      </c>
      <c r="AA104" s="62">
        <v>0</v>
      </c>
      <c r="AB104" s="62">
        <v>0</v>
      </c>
      <c r="AC104" s="62">
        <v>0</v>
      </c>
      <c r="AD104" s="62">
        <v>0</v>
      </c>
      <c r="AE104" s="62">
        <v>0</v>
      </c>
      <c r="AF104" s="62">
        <v>0</v>
      </c>
      <c r="AG104" s="62">
        <v>0</v>
      </c>
      <c r="AH104" s="62">
        <v>0</v>
      </c>
      <c r="AI104" s="62">
        <v>0</v>
      </c>
      <c r="AJ104" s="62">
        <v>0</v>
      </c>
      <c r="AK104" s="62">
        <v>0</v>
      </c>
      <c r="AL104" s="62">
        <v>0</v>
      </c>
      <c r="AM104" s="62">
        <v>0</v>
      </c>
      <c r="AN104" s="62">
        <v>0</v>
      </c>
      <c r="AO104" s="62">
        <v>0</v>
      </c>
      <c r="AP104" s="62">
        <v>0</v>
      </c>
      <c r="AQ104" s="62">
        <v>0</v>
      </c>
      <c r="AR104" s="62">
        <v>0</v>
      </c>
      <c r="AS104" s="62">
        <v>0</v>
      </c>
      <c r="AT104" s="62">
        <v>0</v>
      </c>
      <c r="AU104" s="62">
        <v>0</v>
      </c>
      <c r="AV104" s="62">
        <v>0</v>
      </c>
      <c r="AW104" s="62">
        <v>0</v>
      </c>
      <c r="AX104" s="62">
        <v>0</v>
      </c>
      <c r="AY104" s="62">
        <v>0</v>
      </c>
      <c r="AZ104" s="62">
        <v>0</v>
      </c>
      <c r="BA104" s="62">
        <v>0</v>
      </c>
      <c r="BB104" s="62">
        <v>0</v>
      </c>
      <c r="BC104" s="62">
        <v>0</v>
      </c>
      <c r="BD104" s="62">
        <v>0</v>
      </c>
      <c r="BE104" s="62">
        <v>0</v>
      </c>
      <c r="BF104" s="62">
        <v>0</v>
      </c>
      <c r="BG104" s="62">
        <v>0</v>
      </c>
      <c r="BH104" s="62">
        <v>0</v>
      </c>
      <c r="BI104" s="62">
        <v>0</v>
      </c>
      <c r="BJ104" s="62">
        <v>0</v>
      </c>
      <c r="BK104" s="62">
        <v>0</v>
      </c>
      <c r="BL104" s="62">
        <v>0</v>
      </c>
      <c r="BM104" s="62">
        <v>0</v>
      </c>
      <c r="BN104" s="62">
        <v>0</v>
      </c>
      <c r="BO104" s="62">
        <v>0</v>
      </c>
      <c r="BP104" s="62">
        <v>0</v>
      </c>
      <c r="BQ104" s="62">
        <v>10</v>
      </c>
      <c r="BR104" s="62">
        <v>0</v>
      </c>
      <c r="BS104" s="62">
        <v>0</v>
      </c>
      <c r="BT104" s="62">
        <v>0</v>
      </c>
      <c r="BU104" s="62">
        <v>0</v>
      </c>
      <c r="BV104" s="62">
        <v>0</v>
      </c>
      <c r="BW104" s="62">
        <v>0</v>
      </c>
      <c r="BX104" s="62">
        <v>0</v>
      </c>
      <c r="BY104" s="62">
        <v>0</v>
      </c>
      <c r="BZ104" s="62">
        <v>0</v>
      </c>
      <c r="CA104" s="62">
        <v>0</v>
      </c>
      <c r="CB104" s="62">
        <v>0</v>
      </c>
      <c r="CC104" s="62">
        <v>0</v>
      </c>
      <c r="CD104" s="62">
        <v>0</v>
      </c>
      <c r="CE104" s="62">
        <v>19</v>
      </c>
      <c r="CF104" s="62">
        <v>830</v>
      </c>
      <c r="CG104" s="62">
        <v>0</v>
      </c>
      <c r="CH104" s="62">
        <v>0</v>
      </c>
      <c r="CI104" s="62">
        <v>405</v>
      </c>
      <c r="CJ104" s="62">
        <v>0</v>
      </c>
      <c r="CK104" s="62">
        <v>26</v>
      </c>
      <c r="CL104" s="62">
        <v>0</v>
      </c>
      <c r="CM104" s="62">
        <v>0</v>
      </c>
      <c r="CN104" s="62">
        <v>0</v>
      </c>
      <c r="CO104" s="62">
        <v>0</v>
      </c>
      <c r="CP104" s="62">
        <v>0</v>
      </c>
      <c r="CQ104" s="62">
        <v>0</v>
      </c>
      <c r="CR104" s="62">
        <v>0</v>
      </c>
      <c r="CS104" s="62">
        <v>43</v>
      </c>
      <c r="CT104" s="62">
        <v>0</v>
      </c>
      <c r="CU104" s="62">
        <v>0</v>
      </c>
      <c r="CV104" s="62">
        <v>208</v>
      </c>
      <c r="CW104" s="62">
        <v>35</v>
      </c>
      <c r="CX104" s="62">
        <v>0</v>
      </c>
      <c r="CY104" s="62">
        <v>179</v>
      </c>
      <c r="CZ104" s="62">
        <v>81</v>
      </c>
      <c r="DA104" s="62">
        <v>0</v>
      </c>
      <c r="DB104" s="24">
        <v>16</v>
      </c>
      <c r="DC104" s="24">
        <v>1852</v>
      </c>
      <c r="DD104" s="43">
        <v>7135</v>
      </c>
      <c r="DE104" s="62">
        <v>95340</v>
      </c>
      <c r="DF104" s="62">
        <v>0</v>
      </c>
      <c r="DG104" s="62">
        <v>0</v>
      </c>
      <c r="DH104" s="62">
        <v>0</v>
      </c>
      <c r="DI104" s="62">
        <v>0</v>
      </c>
      <c r="DJ104" s="62">
        <v>0</v>
      </c>
      <c r="DK104" s="62">
        <v>102475</v>
      </c>
      <c r="DL104" s="39">
        <v>104327</v>
      </c>
      <c r="DM104" s="39">
        <v>14482</v>
      </c>
      <c r="DN104" s="39">
        <v>116957</v>
      </c>
      <c r="DO104" s="39">
        <v>118809</v>
      </c>
      <c r="DP104" s="39">
        <v>-52443</v>
      </c>
      <c r="DQ104" s="39">
        <v>64514</v>
      </c>
      <c r="DR104" s="39">
        <v>66366</v>
      </c>
      <c r="DT104" s="395">
        <v>95340</v>
      </c>
    </row>
    <row r="105" spans="1:124" ht="12.75" customHeight="1">
      <c r="A105" s="253">
        <v>679</v>
      </c>
      <c r="B105" s="82" t="s">
        <v>312</v>
      </c>
      <c r="C105" s="62">
        <v>0</v>
      </c>
      <c r="D105" s="62">
        <v>0</v>
      </c>
      <c r="E105" s="62">
        <v>10</v>
      </c>
      <c r="F105" s="62">
        <v>5</v>
      </c>
      <c r="G105" s="62">
        <v>34</v>
      </c>
      <c r="H105" s="62">
        <v>0</v>
      </c>
      <c r="I105" s="62">
        <v>5</v>
      </c>
      <c r="J105" s="62">
        <v>12</v>
      </c>
      <c r="K105" s="62">
        <v>9</v>
      </c>
      <c r="L105" s="62">
        <v>0</v>
      </c>
      <c r="M105" s="62">
        <v>0</v>
      </c>
      <c r="N105" s="62">
        <v>0</v>
      </c>
      <c r="O105" s="62">
        <v>0</v>
      </c>
      <c r="P105" s="62">
        <v>0</v>
      </c>
      <c r="Q105" s="62">
        <v>0</v>
      </c>
      <c r="R105" s="62">
        <v>1</v>
      </c>
      <c r="S105" s="62">
        <v>0</v>
      </c>
      <c r="T105" s="62">
        <v>0</v>
      </c>
      <c r="U105" s="62">
        <v>0</v>
      </c>
      <c r="V105" s="62">
        <v>0</v>
      </c>
      <c r="W105" s="62">
        <v>6</v>
      </c>
      <c r="X105" s="62">
        <v>11</v>
      </c>
      <c r="Y105" s="62">
        <v>5</v>
      </c>
      <c r="Z105" s="62">
        <v>0</v>
      </c>
      <c r="AA105" s="62">
        <v>4</v>
      </c>
      <c r="AB105" s="62">
        <v>1</v>
      </c>
      <c r="AC105" s="62">
        <v>4</v>
      </c>
      <c r="AD105" s="62">
        <v>2</v>
      </c>
      <c r="AE105" s="62">
        <v>2</v>
      </c>
      <c r="AF105" s="62">
        <v>0</v>
      </c>
      <c r="AG105" s="62">
        <v>0</v>
      </c>
      <c r="AH105" s="62">
        <v>0</v>
      </c>
      <c r="AI105" s="62">
        <v>3</v>
      </c>
      <c r="AJ105" s="62">
        <v>2</v>
      </c>
      <c r="AK105" s="62">
        <v>0</v>
      </c>
      <c r="AL105" s="62">
        <v>47</v>
      </c>
      <c r="AM105" s="62">
        <v>0</v>
      </c>
      <c r="AN105" s="62">
        <v>0</v>
      </c>
      <c r="AO105" s="62">
        <v>12</v>
      </c>
      <c r="AP105" s="62">
        <v>3</v>
      </c>
      <c r="AQ105" s="62">
        <v>0</v>
      </c>
      <c r="AR105" s="62">
        <v>0</v>
      </c>
      <c r="AS105" s="62">
        <v>7</v>
      </c>
      <c r="AT105" s="62">
        <v>5</v>
      </c>
      <c r="AU105" s="62">
        <v>28</v>
      </c>
      <c r="AV105" s="62">
        <v>15</v>
      </c>
      <c r="AW105" s="62">
        <v>0</v>
      </c>
      <c r="AX105" s="62">
        <v>0</v>
      </c>
      <c r="AY105" s="62">
        <v>0</v>
      </c>
      <c r="AZ105" s="62">
        <v>0</v>
      </c>
      <c r="BA105" s="62">
        <v>0</v>
      </c>
      <c r="BB105" s="62">
        <v>15</v>
      </c>
      <c r="BC105" s="62">
        <v>1</v>
      </c>
      <c r="BD105" s="62">
        <v>27</v>
      </c>
      <c r="BE105" s="62">
        <v>14</v>
      </c>
      <c r="BF105" s="62">
        <v>0</v>
      </c>
      <c r="BG105" s="62">
        <v>0</v>
      </c>
      <c r="BH105" s="62">
        <v>2</v>
      </c>
      <c r="BI105" s="62">
        <v>42</v>
      </c>
      <c r="BJ105" s="62">
        <v>8</v>
      </c>
      <c r="BK105" s="62">
        <v>37</v>
      </c>
      <c r="BL105" s="62">
        <v>30</v>
      </c>
      <c r="BM105" s="62">
        <v>8</v>
      </c>
      <c r="BN105" s="62">
        <v>1</v>
      </c>
      <c r="BO105" s="62">
        <v>9</v>
      </c>
      <c r="BP105" s="62">
        <v>0</v>
      </c>
      <c r="BQ105" s="62">
        <v>432</v>
      </c>
      <c r="BR105" s="62">
        <v>35</v>
      </c>
      <c r="BS105" s="62">
        <v>80</v>
      </c>
      <c r="BT105" s="62">
        <v>62</v>
      </c>
      <c r="BU105" s="62">
        <v>103</v>
      </c>
      <c r="BV105" s="62">
        <v>1</v>
      </c>
      <c r="BW105" s="62">
        <v>42</v>
      </c>
      <c r="BX105" s="62">
        <v>0</v>
      </c>
      <c r="BY105" s="62">
        <v>34</v>
      </c>
      <c r="BZ105" s="62">
        <v>2</v>
      </c>
      <c r="CA105" s="62">
        <v>0</v>
      </c>
      <c r="CB105" s="62">
        <v>11</v>
      </c>
      <c r="CC105" s="62">
        <v>7</v>
      </c>
      <c r="CD105" s="62">
        <v>1</v>
      </c>
      <c r="CE105" s="62">
        <v>42</v>
      </c>
      <c r="CF105" s="62">
        <v>25</v>
      </c>
      <c r="CG105" s="62">
        <v>72</v>
      </c>
      <c r="CH105" s="62">
        <v>0</v>
      </c>
      <c r="CI105" s="62">
        <v>96</v>
      </c>
      <c r="CJ105" s="62">
        <v>138</v>
      </c>
      <c r="CK105" s="62">
        <v>71</v>
      </c>
      <c r="CL105" s="62">
        <v>70</v>
      </c>
      <c r="CM105" s="62">
        <v>161</v>
      </c>
      <c r="CN105" s="62">
        <v>3</v>
      </c>
      <c r="CO105" s="62">
        <v>21</v>
      </c>
      <c r="CP105" s="62">
        <v>30</v>
      </c>
      <c r="CQ105" s="62">
        <v>117</v>
      </c>
      <c r="CR105" s="62">
        <v>54</v>
      </c>
      <c r="CS105" s="62">
        <v>44</v>
      </c>
      <c r="CT105" s="62">
        <v>23</v>
      </c>
      <c r="CU105" s="62">
        <v>193</v>
      </c>
      <c r="CV105" s="62">
        <v>205</v>
      </c>
      <c r="CW105" s="62">
        <v>58</v>
      </c>
      <c r="CX105" s="62">
        <v>80</v>
      </c>
      <c r="CY105" s="62">
        <v>231</v>
      </c>
      <c r="CZ105" s="62">
        <v>397</v>
      </c>
      <c r="DA105" s="62">
        <v>0</v>
      </c>
      <c r="DB105" s="24">
        <v>14</v>
      </c>
      <c r="DC105" s="24">
        <v>3382</v>
      </c>
      <c r="DD105" s="43">
        <v>678</v>
      </c>
      <c r="DE105" s="62">
        <v>53567</v>
      </c>
      <c r="DF105" s="62">
        <v>0</v>
      </c>
      <c r="DG105" s="62">
        <v>0</v>
      </c>
      <c r="DH105" s="62">
        <v>0</v>
      </c>
      <c r="DI105" s="62">
        <v>0</v>
      </c>
      <c r="DJ105" s="62">
        <v>0</v>
      </c>
      <c r="DK105" s="62">
        <v>54245</v>
      </c>
      <c r="DL105" s="39">
        <v>57627</v>
      </c>
      <c r="DM105" s="39">
        <v>4158</v>
      </c>
      <c r="DN105" s="39">
        <v>58403</v>
      </c>
      <c r="DO105" s="39">
        <v>61785</v>
      </c>
      <c r="DP105" s="39">
        <v>-28461</v>
      </c>
      <c r="DQ105" s="39">
        <v>29942</v>
      </c>
      <c r="DR105" s="39">
        <v>33324</v>
      </c>
      <c r="DT105" s="395">
        <v>53567</v>
      </c>
    </row>
    <row r="106" spans="1:124" ht="12.75" customHeight="1">
      <c r="A106" s="253">
        <v>681</v>
      </c>
      <c r="B106" s="82" t="s">
        <v>6</v>
      </c>
      <c r="C106" s="62">
        <v>18</v>
      </c>
      <c r="D106" s="62">
        <v>35</v>
      </c>
      <c r="E106" s="62">
        <v>26</v>
      </c>
      <c r="F106" s="62">
        <v>62</v>
      </c>
      <c r="G106" s="62">
        <v>43</v>
      </c>
      <c r="H106" s="62">
        <v>0</v>
      </c>
      <c r="I106" s="62">
        <v>43</v>
      </c>
      <c r="J106" s="62">
        <v>116</v>
      </c>
      <c r="K106" s="62">
        <v>59</v>
      </c>
      <c r="L106" s="62">
        <v>0</v>
      </c>
      <c r="M106" s="62">
        <v>0</v>
      </c>
      <c r="N106" s="62">
        <v>3</v>
      </c>
      <c r="O106" s="62">
        <v>16</v>
      </c>
      <c r="P106" s="62">
        <v>10</v>
      </c>
      <c r="Q106" s="62">
        <v>15</v>
      </c>
      <c r="R106" s="62">
        <v>8</v>
      </c>
      <c r="S106" s="62">
        <v>2</v>
      </c>
      <c r="T106" s="62">
        <v>13</v>
      </c>
      <c r="U106" s="62">
        <v>7</v>
      </c>
      <c r="V106" s="62">
        <v>14</v>
      </c>
      <c r="W106" s="62">
        <v>29</v>
      </c>
      <c r="X106" s="62">
        <v>37</v>
      </c>
      <c r="Y106" s="62">
        <v>23</v>
      </c>
      <c r="Z106" s="62">
        <v>0</v>
      </c>
      <c r="AA106" s="62">
        <v>21</v>
      </c>
      <c r="AB106" s="62">
        <v>57</v>
      </c>
      <c r="AC106" s="62">
        <v>7</v>
      </c>
      <c r="AD106" s="62">
        <v>4</v>
      </c>
      <c r="AE106" s="62">
        <v>8</v>
      </c>
      <c r="AF106" s="62">
        <v>6</v>
      </c>
      <c r="AG106" s="62">
        <v>2</v>
      </c>
      <c r="AH106" s="62">
        <v>0</v>
      </c>
      <c r="AI106" s="62">
        <v>53</v>
      </c>
      <c r="AJ106" s="62">
        <v>19</v>
      </c>
      <c r="AK106" s="62">
        <v>17</v>
      </c>
      <c r="AL106" s="62">
        <v>142</v>
      </c>
      <c r="AM106" s="62">
        <v>1</v>
      </c>
      <c r="AN106" s="62">
        <v>3</v>
      </c>
      <c r="AO106" s="62">
        <v>51</v>
      </c>
      <c r="AP106" s="62">
        <v>14</v>
      </c>
      <c r="AQ106" s="62">
        <v>10</v>
      </c>
      <c r="AR106" s="62">
        <v>7</v>
      </c>
      <c r="AS106" s="62">
        <v>81</v>
      </c>
      <c r="AT106" s="62">
        <v>43</v>
      </c>
      <c r="AU106" s="62">
        <v>222</v>
      </c>
      <c r="AV106" s="62">
        <v>117</v>
      </c>
      <c r="AW106" s="62">
        <v>21</v>
      </c>
      <c r="AX106" s="62">
        <v>18</v>
      </c>
      <c r="AY106" s="62">
        <v>1</v>
      </c>
      <c r="AZ106" s="62">
        <v>4</v>
      </c>
      <c r="BA106" s="62">
        <v>7</v>
      </c>
      <c r="BB106" s="62">
        <v>54</v>
      </c>
      <c r="BC106" s="62">
        <v>18</v>
      </c>
      <c r="BD106" s="62">
        <v>88</v>
      </c>
      <c r="BE106" s="62">
        <v>92</v>
      </c>
      <c r="BF106" s="62">
        <v>0</v>
      </c>
      <c r="BG106" s="62">
        <v>11</v>
      </c>
      <c r="BH106" s="62">
        <v>7</v>
      </c>
      <c r="BI106" s="62">
        <v>154</v>
      </c>
      <c r="BJ106" s="62">
        <v>1</v>
      </c>
      <c r="BK106" s="62">
        <v>305</v>
      </c>
      <c r="BL106" s="62">
        <v>23</v>
      </c>
      <c r="BM106" s="62">
        <v>9</v>
      </c>
      <c r="BN106" s="62">
        <v>2</v>
      </c>
      <c r="BO106" s="62">
        <v>38</v>
      </c>
      <c r="BP106" s="62">
        <v>144</v>
      </c>
      <c r="BQ106" s="62">
        <v>1200</v>
      </c>
      <c r="BR106" s="62">
        <v>809</v>
      </c>
      <c r="BS106" s="62">
        <v>85</v>
      </c>
      <c r="BT106" s="62">
        <v>62</v>
      </c>
      <c r="BU106" s="62">
        <v>0</v>
      </c>
      <c r="BV106" s="62">
        <v>18</v>
      </c>
      <c r="BW106" s="62">
        <v>216</v>
      </c>
      <c r="BX106" s="62">
        <v>68</v>
      </c>
      <c r="BY106" s="62">
        <v>561</v>
      </c>
      <c r="BZ106" s="62">
        <v>24</v>
      </c>
      <c r="CA106" s="62">
        <v>15</v>
      </c>
      <c r="CB106" s="62">
        <v>100</v>
      </c>
      <c r="CC106" s="62">
        <v>130</v>
      </c>
      <c r="CD106" s="62">
        <v>29</v>
      </c>
      <c r="CE106" s="62">
        <v>393</v>
      </c>
      <c r="CF106" s="62">
        <v>54</v>
      </c>
      <c r="CG106" s="62">
        <v>29</v>
      </c>
      <c r="CH106" s="62">
        <v>1</v>
      </c>
      <c r="CI106" s="62">
        <v>47</v>
      </c>
      <c r="CJ106" s="62">
        <v>1045</v>
      </c>
      <c r="CK106" s="62">
        <v>392</v>
      </c>
      <c r="CL106" s="62">
        <v>322</v>
      </c>
      <c r="CM106" s="62">
        <v>644</v>
      </c>
      <c r="CN106" s="62">
        <v>37</v>
      </c>
      <c r="CO106" s="62">
        <v>581</v>
      </c>
      <c r="CP106" s="62">
        <v>621</v>
      </c>
      <c r="CQ106" s="62">
        <v>233</v>
      </c>
      <c r="CR106" s="62">
        <v>51</v>
      </c>
      <c r="CS106" s="62">
        <v>17</v>
      </c>
      <c r="CT106" s="62">
        <v>60</v>
      </c>
      <c r="CU106" s="62">
        <v>313</v>
      </c>
      <c r="CV106" s="62">
        <v>178</v>
      </c>
      <c r="CW106" s="62">
        <v>131</v>
      </c>
      <c r="CX106" s="62">
        <v>157</v>
      </c>
      <c r="CY106" s="62">
        <v>150</v>
      </c>
      <c r="CZ106" s="62">
        <v>90</v>
      </c>
      <c r="DA106" s="62">
        <v>0</v>
      </c>
      <c r="DB106" s="24">
        <v>7</v>
      </c>
      <c r="DC106" s="24">
        <v>11331</v>
      </c>
      <c r="DD106" s="43">
        <v>0</v>
      </c>
      <c r="DE106" s="62">
        <v>0</v>
      </c>
      <c r="DF106" s="62">
        <v>0</v>
      </c>
      <c r="DG106" s="62">
        <v>0</v>
      </c>
      <c r="DH106" s="62">
        <v>0</v>
      </c>
      <c r="DI106" s="62">
        <v>0</v>
      </c>
      <c r="DJ106" s="62">
        <v>0</v>
      </c>
      <c r="DK106" s="62">
        <v>0</v>
      </c>
      <c r="DL106" s="39">
        <v>11331</v>
      </c>
      <c r="DM106" s="39">
        <v>0</v>
      </c>
      <c r="DN106" s="39">
        <v>0</v>
      </c>
      <c r="DO106" s="39">
        <v>11331</v>
      </c>
      <c r="DP106" s="39">
        <v>0</v>
      </c>
      <c r="DQ106" s="39">
        <v>0</v>
      </c>
      <c r="DR106" s="39">
        <v>11331</v>
      </c>
      <c r="DT106" s="395">
        <v>0</v>
      </c>
    </row>
    <row r="107" spans="1:124" ht="12.75" customHeight="1">
      <c r="A107" s="256">
        <v>691</v>
      </c>
      <c r="B107" s="257" t="s">
        <v>7</v>
      </c>
      <c r="C107" s="65">
        <v>507</v>
      </c>
      <c r="D107" s="65">
        <v>22</v>
      </c>
      <c r="E107" s="65">
        <v>8</v>
      </c>
      <c r="F107" s="65">
        <v>183</v>
      </c>
      <c r="G107" s="65">
        <v>260</v>
      </c>
      <c r="H107" s="65">
        <v>0</v>
      </c>
      <c r="I107" s="65">
        <v>466</v>
      </c>
      <c r="J107" s="65">
        <v>1453</v>
      </c>
      <c r="K107" s="65">
        <v>201</v>
      </c>
      <c r="L107" s="65">
        <v>226</v>
      </c>
      <c r="M107" s="65">
        <v>0</v>
      </c>
      <c r="N107" s="65">
        <v>31</v>
      </c>
      <c r="O107" s="65">
        <v>53</v>
      </c>
      <c r="P107" s="65">
        <v>133</v>
      </c>
      <c r="Q107" s="65">
        <v>41</v>
      </c>
      <c r="R107" s="65">
        <v>65</v>
      </c>
      <c r="S107" s="65">
        <v>27</v>
      </c>
      <c r="T107" s="65">
        <v>34</v>
      </c>
      <c r="U107" s="65">
        <v>5</v>
      </c>
      <c r="V107" s="65">
        <v>99</v>
      </c>
      <c r="W107" s="65">
        <v>22</v>
      </c>
      <c r="X107" s="65">
        <v>72</v>
      </c>
      <c r="Y107" s="65">
        <v>72</v>
      </c>
      <c r="Z107" s="65">
        <v>7</v>
      </c>
      <c r="AA107" s="65">
        <v>84</v>
      </c>
      <c r="AB107" s="65">
        <v>1100</v>
      </c>
      <c r="AC107" s="65">
        <v>115</v>
      </c>
      <c r="AD107" s="65">
        <v>20</v>
      </c>
      <c r="AE107" s="65">
        <v>93</v>
      </c>
      <c r="AF107" s="65">
        <v>104</v>
      </c>
      <c r="AG107" s="65">
        <v>12</v>
      </c>
      <c r="AH107" s="65">
        <v>10</v>
      </c>
      <c r="AI107" s="65">
        <v>445</v>
      </c>
      <c r="AJ107" s="65">
        <v>13</v>
      </c>
      <c r="AK107" s="65">
        <v>113</v>
      </c>
      <c r="AL107" s="65">
        <v>3023</v>
      </c>
      <c r="AM107" s="65">
        <v>58</v>
      </c>
      <c r="AN107" s="65">
        <v>27</v>
      </c>
      <c r="AO107" s="65">
        <v>1561</v>
      </c>
      <c r="AP107" s="65">
        <v>385</v>
      </c>
      <c r="AQ107" s="65">
        <v>60</v>
      </c>
      <c r="AR107" s="65">
        <v>196</v>
      </c>
      <c r="AS107" s="65">
        <v>596</v>
      </c>
      <c r="AT107" s="65">
        <v>309</v>
      </c>
      <c r="AU107" s="65">
        <v>485</v>
      </c>
      <c r="AV107" s="65">
        <v>83</v>
      </c>
      <c r="AW107" s="65">
        <v>19</v>
      </c>
      <c r="AX107" s="65">
        <v>57</v>
      </c>
      <c r="AY107" s="65">
        <v>3</v>
      </c>
      <c r="AZ107" s="65">
        <v>4</v>
      </c>
      <c r="BA107" s="65">
        <v>64</v>
      </c>
      <c r="BB107" s="65">
        <v>382</v>
      </c>
      <c r="BC107" s="65">
        <v>21</v>
      </c>
      <c r="BD107" s="65">
        <v>214</v>
      </c>
      <c r="BE107" s="65">
        <v>2838</v>
      </c>
      <c r="BF107" s="65">
        <v>14</v>
      </c>
      <c r="BG107" s="65">
        <v>65</v>
      </c>
      <c r="BH107" s="65">
        <v>59</v>
      </c>
      <c r="BI107" s="65">
        <v>3711</v>
      </c>
      <c r="BJ107" s="65">
        <v>1112</v>
      </c>
      <c r="BK107" s="65">
        <v>610</v>
      </c>
      <c r="BL107" s="65">
        <v>777</v>
      </c>
      <c r="BM107" s="65">
        <v>911</v>
      </c>
      <c r="BN107" s="65">
        <v>48</v>
      </c>
      <c r="BO107" s="65">
        <v>389</v>
      </c>
      <c r="BP107" s="65">
        <v>926</v>
      </c>
      <c r="BQ107" s="65">
        <v>3980</v>
      </c>
      <c r="BR107" s="65">
        <v>1207</v>
      </c>
      <c r="BS107" s="65">
        <v>560</v>
      </c>
      <c r="BT107" s="65">
        <v>115</v>
      </c>
      <c r="BU107" s="65">
        <v>28</v>
      </c>
      <c r="BV107" s="65">
        <v>91</v>
      </c>
      <c r="BW107" s="65">
        <v>1671</v>
      </c>
      <c r="BX107" s="65">
        <v>4</v>
      </c>
      <c r="BY107" s="65">
        <v>1885</v>
      </c>
      <c r="BZ107" s="65">
        <v>117</v>
      </c>
      <c r="CA107" s="65">
        <v>5</v>
      </c>
      <c r="CB107" s="65">
        <v>159</v>
      </c>
      <c r="CC107" s="65">
        <v>275</v>
      </c>
      <c r="CD107" s="65">
        <v>13</v>
      </c>
      <c r="CE107" s="65">
        <v>379</v>
      </c>
      <c r="CF107" s="65">
        <v>252</v>
      </c>
      <c r="CG107" s="65">
        <v>40</v>
      </c>
      <c r="CH107" s="65">
        <v>9</v>
      </c>
      <c r="CI107" s="65">
        <v>49</v>
      </c>
      <c r="CJ107" s="65">
        <v>343</v>
      </c>
      <c r="CK107" s="65">
        <v>2652</v>
      </c>
      <c r="CL107" s="65">
        <v>305</v>
      </c>
      <c r="CM107" s="65">
        <v>883</v>
      </c>
      <c r="CN107" s="65">
        <v>228</v>
      </c>
      <c r="CO107" s="65">
        <v>1739</v>
      </c>
      <c r="CP107" s="65">
        <v>447</v>
      </c>
      <c r="CQ107" s="65">
        <v>220</v>
      </c>
      <c r="CR107" s="65">
        <v>359</v>
      </c>
      <c r="CS107" s="65">
        <v>8</v>
      </c>
      <c r="CT107" s="65">
        <v>119</v>
      </c>
      <c r="CU107" s="65">
        <v>820</v>
      </c>
      <c r="CV107" s="65">
        <v>148</v>
      </c>
      <c r="CW107" s="65">
        <v>240</v>
      </c>
      <c r="CX107" s="65">
        <v>285</v>
      </c>
      <c r="CY107" s="65">
        <v>106</v>
      </c>
      <c r="CZ107" s="65">
        <v>340</v>
      </c>
      <c r="DA107" s="65">
        <v>5</v>
      </c>
      <c r="DB107" s="21">
        <v>12</v>
      </c>
      <c r="DC107" s="21">
        <v>45201</v>
      </c>
      <c r="DD107" s="20">
        <v>0</v>
      </c>
      <c r="DE107" s="65">
        <v>91</v>
      </c>
      <c r="DF107" s="65">
        <v>0</v>
      </c>
      <c r="DG107" s="65">
        <v>0</v>
      </c>
      <c r="DH107" s="65">
        <v>0</v>
      </c>
      <c r="DI107" s="65">
        <v>0</v>
      </c>
      <c r="DJ107" s="65">
        <v>0</v>
      </c>
      <c r="DK107" s="65">
        <v>91</v>
      </c>
      <c r="DL107" s="40">
        <v>45292</v>
      </c>
      <c r="DM107" s="40">
        <v>53</v>
      </c>
      <c r="DN107" s="40">
        <v>144</v>
      </c>
      <c r="DO107" s="40">
        <v>45345</v>
      </c>
      <c r="DP107" s="40">
        <v>-9106</v>
      </c>
      <c r="DQ107" s="40">
        <v>-8962</v>
      </c>
      <c r="DR107" s="40">
        <v>36239</v>
      </c>
      <c r="DT107" s="395">
        <v>91</v>
      </c>
    </row>
    <row r="108" spans="1:124" ht="12.75" customHeight="1">
      <c r="A108" s="253">
        <v>700</v>
      </c>
      <c r="B108" s="82" t="s">
        <v>342</v>
      </c>
      <c r="C108" s="62">
        <v>36142</v>
      </c>
      <c r="D108" s="62">
        <v>36215</v>
      </c>
      <c r="E108" s="62">
        <v>3804</v>
      </c>
      <c r="F108" s="62">
        <v>12264</v>
      </c>
      <c r="G108" s="62">
        <v>21127</v>
      </c>
      <c r="H108" s="62">
        <v>0</v>
      </c>
      <c r="I108" s="62">
        <v>14610</v>
      </c>
      <c r="J108" s="62">
        <v>117961</v>
      </c>
      <c r="K108" s="62">
        <v>42772</v>
      </c>
      <c r="L108" s="62">
        <v>9395</v>
      </c>
      <c r="M108" s="62">
        <v>0</v>
      </c>
      <c r="N108" s="62">
        <v>4136</v>
      </c>
      <c r="O108" s="62">
        <v>6992</v>
      </c>
      <c r="P108" s="62">
        <v>14405</v>
      </c>
      <c r="Q108" s="62">
        <v>7597</v>
      </c>
      <c r="R108" s="62">
        <v>20522</v>
      </c>
      <c r="S108" s="62">
        <v>2337</v>
      </c>
      <c r="T108" s="62">
        <v>5858</v>
      </c>
      <c r="U108" s="62">
        <v>5492</v>
      </c>
      <c r="V108" s="62">
        <v>15659</v>
      </c>
      <c r="W108" s="62">
        <v>251827</v>
      </c>
      <c r="X108" s="62">
        <v>189232</v>
      </c>
      <c r="Y108" s="62">
        <v>61383</v>
      </c>
      <c r="Z108" s="62">
        <v>168</v>
      </c>
      <c r="AA108" s="62">
        <v>17573</v>
      </c>
      <c r="AB108" s="62">
        <v>46399</v>
      </c>
      <c r="AC108" s="62">
        <v>324179</v>
      </c>
      <c r="AD108" s="62">
        <v>76116</v>
      </c>
      <c r="AE108" s="62">
        <v>41913</v>
      </c>
      <c r="AF108" s="62">
        <v>8696</v>
      </c>
      <c r="AG108" s="62">
        <v>597</v>
      </c>
      <c r="AH108" s="62">
        <v>32</v>
      </c>
      <c r="AI108" s="62">
        <v>33319</v>
      </c>
      <c r="AJ108" s="62">
        <v>7373</v>
      </c>
      <c r="AK108" s="62">
        <v>10001</v>
      </c>
      <c r="AL108" s="62">
        <v>1034121</v>
      </c>
      <c r="AM108" s="62">
        <v>2618</v>
      </c>
      <c r="AN108" s="62">
        <v>3099</v>
      </c>
      <c r="AO108" s="62">
        <v>356317</v>
      </c>
      <c r="AP108" s="62">
        <v>20056</v>
      </c>
      <c r="AQ108" s="62">
        <v>14386</v>
      </c>
      <c r="AR108" s="62">
        <v>14200</v>
      </c>
      <c r="AS108" s="62">
        <v>41040</v>
      </c>
      <c r="AT108" s="62">
        <v>21095</v>
      </c>
      <c r="AU108" s="62">
        <v>82441</v>
      </c>
      <c r="AV108" s="62">
        <v>112208</v>
      </c>
      <c r="AW108" s="62">
        <v>11206</v>
      </c>
      <c r="AX108" s="62">
        <v>11049</v>
      </c>
      <c r="AY108" s="62">
        <v>1050</v>
      </c>
      <c r="AZ108" s="62">
        <v>3380</v>
      </c>
      <c r="BA108" s="62">
        <v>4912</v>
      </c>
      <c r="BB108" s="62">
        <v>114513</v>
      </c>
      <c r="BC108" s="62">
        <v>12725</v>
      </c>
      <c r="BD108" s="62">
        <v>370883</v>
      </c>
      <c r="BE108" s="62">
        <v>100232</v>
      </c>
      <c r="BF108" s="62">
        <v>110</v>
      </c>
      <c r="BG108" s="62">
        <v>3578</v>
      </c>
      <c r="BH108" s="62">
        <v>20510</v>
      </c>
      <c r="BI108" s="62">
        <v>119020</v>
      </c>
      <c r="BJ108" s="62">
        <v>32207</v>
      </c>
      <c r="BK108" s="62">
        <v>58401</v>
      </c>
      <c r="BL108" s="62">
        <v>36856</v>
      </c>
      <c r="BM108" s="62">
        <v>212439</v>
      </c>
      <c r="BN108" s="62">
        <v>11208</v>
      </c>
      <c r="BO108" s="62">
        <v>17057</v>
      </c>
      <c r="BP108" s="62">
        <v>14996</v>
      </c>
      <c r="BQ108" s="62">
        <v>169790</v>
      </c>
      <c r="BR108" s="62">
        <v>74982</v>
      </c>
      <c r="BS108" s="62">
        <v>17729</v>
      </c>
      <c r="BT108" s="62">
        <v>28191</v>
      </c>
      <c r="BU108" s="62">
        <v>32891</v>
      </c>
      <c r="BV108" s="62">
        <v>3590</v>
      </c>
      <c r="BW108" s="62">
        <v>31077</v>
      </c>
      <c r="BX108" s="62">
        <v>81725</v>
      </c>
      <c r="BY108" s="62">
        <v>109457</v>
      </c>
      <c r="BZ108" s="62">
        <v>12541</v>
      </c>
      <c r="CA108" s="62">
        <v>711</v>
      </c>
      <c r="CB108" s="62">
        <v>17193</v>
      </c>
      <c r="CC108" s="62">
        <v>9391</v>
      </c>
      <c r="CD108" s="62">
        <v>1652</v>
      </c>
      <c r="CE108" s="62">
        <v>64262</v>
      </c>
      <c r="CF108" s="62">
        <v>14192</v>
      </c>
      <c r="CG108" s="62">
        <v>16617</v>
      </c>
      <c r="CH108" s="62">
        <v>441</v>
      </c>
      <c r="CI108" s="62">
        <v>12289</v>
      </c>
      <c r="CJ108" s="62">
        <v>102976</v>
      </c>
      <c r="CK108" s="62">
        <v>41757</v>
      </c>
      <c r="CL108" s="62">
        <v>17242</v>
      </c>
      <c r="CM108" s="62">
        <v>206244</v>
      </c>
      <c r="CN108" s="62">
        <v>5672</v>
      </c>
      <c r="CO108" s="62">
        <v>40257</v>
      </c>
      <c r="CP108" s="62">
        <v>24992</v>
      </c>
      <c r="CQ108" s="62">
        <v>18211</v>
      </c>
      <c r="CR108" s="62">
        <v>16414</v>
      </c>
      <c r="CS108" s="62">
        <v>11503</v>
      </c>
      <c r="CT108" s="62">
        <v>30653</v>
      </c>
      <c r="CU108" s="62">
        <v>48678</v>
      </c>
      <c r="CV108" s="62">
        <v>39649</v>
      </c>
      <c r="CW108" s="62">
        <v>88207</v>
      </c>
      <c r="CX108" s="62">
        <v>12143</v>
      </c>
      <c r="CY108" s="62">
        <v>19198</v>
      </c>
      <c r="CZ108" s="62">
        <v>10139</v>
      </c>
      <c r="DA108" s="62">
        <v>11331</v>
      </c>
      <c r="DB108" s="24">
        <v>20735</v>
      </c>
      <c r="DC108" s="24">
        <v>5768731</v>
      </c>
      <c r="DD108" s="20">
        <v>138079</v>
      </c>
      <c r="DE108" s="62">
        <v>2485115</v>
      </c>
      <c r="DF108" s="62">
        <v>981885</v>
      </c>
      <c r="DG108" s="62">
        <v>145797</v>
      </c>
      <c r="DH108" s="62">
        <v>262397</v>
      </c>
      <c r="DI108" s="62">
        <v>900665</v>
      </c>
      <c r="DJ108" s="62">
        <v>21685</v>
      </c>
      <c r="DK108" s="62">
        <v>4935623</v>
      </c>
      <c r="DL108" s="39">
        <v>10704354</v>
      </c>
      <c r="DM108" s="39">
        <v>4918403</v>
      </c>
      <c r="DN108" s="39">
        <v>9854026</v>
      </c>
      <c r="DO108" s="39">
        <v>15622757</v>
      </c>
      <c r="DP108" s="39">
        <v>-5059148</v>
      </c>
      <c r="DQ108" s="39">
        <v>4794878</v>
      </c>
      <c r="DR108" s="39">
        <v>10563609</v>
      </c>
      <c r="DT108" s="395">
        <v>2396040</v>
      </c>
    </row>
    <row r="109" spans="1:124" ht="12.75" customHeight="1">
      <c r="A109" s="263">
        <v>711</v>
      </c>
      <c r="B109" s="261" t="s">
        <v>208</v>
      </c>
      <c r="C109" s="79">
        <v>188</v>
      </c>
      <c r="D109" s="79">
        <v>58</v>
      </c>
      <c r="E109" s="79">
        <v>111</v>
      </c>
      <c r="F109" s="79">
        <v>318</v>
      </c>
      <c r="G109" s="79">
        <v>853</v>
      </c>
      <c r="H109" s="79">
        <v>0</v>
      </c>
      <c r="I109" s="79">
        <v>1796</v>
      </c>
      <c r="J109" s="79">
        <v>1740</v>
      </c>
      <c r="K109" s="79">
        <v>856</v>
      </c>
      <c r="L109" s="79">
        <v>41</v>
      </c>
      <c r="M109" s="79">
        <v>0</v>
      </c>
      <c r="N109" s="79">
        <v>70</v>
      </c>
      <c r="O109" s="79">
        <v>170</v>
      </c>
      <c r="P109" s="79">
        <v>167</v>
      </c>
      <c r="Q109" s="79">
        <v>235</v>
      </c>
      <c r="R109" s="79">
        <v>404</v>
      </c>
      <c r="S109" s="79">
        <v>85</v>
      </c>
      <c r="T109" s="79">
        <v>256</v>
      </c>
      <c r="U109" s="79">
        <v>328</v>
      </c>
      <c r="V109" s="79">
        <v>171</v>
      </c>
      <c r="W109" s="79">
        <v>382</v>
      </c>
      <c r="X109" s="79">
        <v>2542</v>
      </c>
      <c r="Y109" s="79">
        <v>358</v>
      </c>
      <c r="Z109" s="79">
        <v>4</v>
      </c>
      <c r="AA109" s="79">
        <v>611</v>
      </c>
      <c r="AB109" s="79">
        <v>1119</v>
      </c>
      <c r="AC109" s="79">
        <v>1407</v>
      </c>
      <c r="AD109" s="79">
        <v>532</v>
      </c>
      <c r="AE109" s="79">
        <v>1204</v>
      </c>
      <c r="AF109" s="79">
        <v>357</v>
      </c>
      <c r="AG109" s="79">
        <v>16</v>
      </c>
      <c r="AH109" s="79">
        <v>0</v>
      </c>
      <c r="AI109" s="79">
        <v>865</v>
      </c>
      <c r="AJ109" s="79">
        <v>206</v>
      </c>
      <c r="AK109" s="79">
        <v>481</v>
      </c>
      <c r="AL109" s="79">
        <v>14053</v>
      </c>
      <c r="AM109" s="79">
        <v>30</v>
      </c>
      <c r="AN109" s="79">
        <v>11</v>
      </c>
      <c r="AO109" s="79">
        <v>7952</v>
      </c>
      <c r="AP109" s="79">
        <v>327</v>
      </c>
      <c r="AQ109" s="79">
        <v>560</v>
      </c>
      <c r="AR109" s="79">
        <v>442</v>
      </c>
      <c r="AS109" s="79">
        <v>993</v>
      </c>
      <c r="AT109" s="79">
        <v>676</v>
      </c>
      <c r="AU109" s="79">
        <v>1243</v>
      </c>
      <c r="AV109" s="79">
        <v>4494</v>
      </c>
      <c r="AW109" s="79">
        <v>270</v>
      </c>
      <c r="AX109" s="79">
        <v>263</v>
      </c>
      <c r="AY109" s="79">
        <v>19</v>
      </c>
      <c r="AZ109" s="79">
        <v>110</v>
      </c>
      <c r="BA109" s="79">
        <v>57</v>
      </c>
      <c r="BB109" s="79">
        <v>399</v>
      </c>
      <c r="BC109" s="79">
        <v>436</v>
      </c>
      <c r="BD109" s="79">
        <v>3566</v>
      </c>
      <c r="BE109" s="79">
        <v>3244</v>
      </c>
      <c r="BF109" s="79">
        <v>0</v>
      </c>
      <c r="BG109" s="79">
        <v>102</v>
      </c>
      <c r="BH109" s="79">
        <v>271</v>
      </c>
      <c r="BI109" s="79">
        <v>5424</v>
      </c>
      <c r="BJ109" s="79">
        <v>864</v>
      </c>
      <c r="BK109" s="79">
        <v>2406</v>
      </c>
      <c r="BL109" s="79">
        <v>953</v>
      </c>
      <c r="BM109" s="79">
        <v>2554</v>
      </c>
      <c r="BN109" s="79">
        <v>192</v>
      </c>
      <c r="BO109" s="79">
        <v>487</v>
      </c>
      <c r="BP109" s="79">
        <v>1104</v>
      </c>
      <c r="BQ109" s="79">
        <v>13459</v>
      </c>
      <c r="BR109" s="79">
        <v>7294</v>
      </c>
      <c r="BS109" s="79">
        <v>761</v>
      </c>
      <c r="BT109" s="79">
        <v>1231</v>
      </c>
      <c r="BU109" s="79">
        <v>0</v>
      </c>
      <c r="BV109" s="79">
        <v>191</v>
      </c>
      <c r="BW109" s="79">
        <v>2348</v>
      </c>
      <c r="BX109" s="79">
        <v>0</v>
      </c>
      <c r="BY109" s="79">
        <v>5315</v>
      </c>
      <c r="BZ109" s="79">
        <v>168</v>
      </c>
      <c r="CA109" s="79">
        <v>87</v>
      </c>
      <c r="CB109" s="79">
        <v>832</v>
      </c>
      <c r="CC109" s="79">
        <v>933</v>
      </c>
      <c r="CD109" s="79">
        <v>240</v>
      </c>
      <c r="CE109" s="79">
        <v>1122</v>
      </c>
      <c r="CF109" s="79">
        <v>357</v>
      </c>
      <c r="CG109" s="79">
        <v>947</v>
      </c>
      <c r="CH109" s="79">
        <v>1</v>
      </c>
      <c r="CI109" s="79">
        <v>958</v>
      </c>
      <c r="CJ109" s="79">
        <v>4602</v>
      </c>
      <c r="CK109" s="79">
        <v>1243</v>
      </c>
      <c r="CL109" s="79">
        <v>853</v>
      </c>
      <c r="CM109" s="79">
        <v>3490</v>
      </c>
      <c r="CN109" s="79">
        <v>276</v>
      </c>
      <c r="CO109" s="79">
        <v>3198</v>
      </c>
      <c r="CP109" s="79">
        <v>1879</v>
      </c>
      <c r="CQ109" s="79">
        <v>1720</v>
      </c>
      <c r="CR109" s="79">
        <v>345</v>
      </c>
      <c r="CS109" s="79">
        <v>366</v>
      </c>
      <c r="CT109" s="79">
        <v>580</v>
      </c>
      <c r="CU109" s="79">
        <v>3289</v>
      </c>
      <c r="CV109" s="79">
        <v>1805</v>
      </c>
      <c r="CW109" s="79">
        <v>2360</v>
      </c>
      <c r="CX109" s="79">
        <v>1851</v>
      </c>
      <c r="CY109" s="79">
        <v>1578</v>
      </c>
      <c r="CZ109" s="79">
        <v>816</v>
      </c>
      <c r="DA109" s="79">
        <v>0</v>
      </c>
      <c r="DB109" s="19">
        <v>151</v>
      </c>
      <c r="DC109" s="19">
        <v>138079</v>
      </c>
      <c r="DD109" s="18"/>
      <c r="DE109" s="162">
        <f>DE108-DE74</f>
        <v>2147973</v>
      </c>
      <c r="DF109" s="79"/>
      <c r="DG109" s="79"/>
      <c r="DH109" s="79"/>
      <c r="DI109" s="79"/>
      <c r="DJ109" s="79"/>
      <c r="DK109" s="79"/>
      <c r="DL109" s="79"/>
      <c r="DM109" s="79"/>
      <c r="DN109" s="79"/>
      <c r="DO109" s="79"/>
      <c r="DP109" s="79"/>
      <c r="DQ109" s="79"/>
      <c r="DR109" s="79"/>
      <c r="DT109" s="162">
        <f>DT108-DT74</f>
        <v>2058898</v>
      </c>
    </row>
    <row r="110" spans="1:124" ht="12.75" customHeight="1">
      <c r="A110" s="283">
        <v>911</v>
      </c>
      <c r="B110" s="82" t="s">
        <v>209</v>
      </c>
      <c r="C110" s="62">
        <v>6910</v>
      </c>
      <c r="D110" s="62">
        <v>2965</v>
      </c>
      <c r="E110" s="62">
        <v>4442</v>
      </c>
      <c r="F110" s="62">
        <v>5064</v>
      </c>
      <c r="G110" s="62">
        <v>4861</v>
      </c>
      <c r="H110" s="62">
        <v>0</v>
      </c>
      <c r="I110" s="62">
        <v>5986</v>
      </c>
      <c r="J110" s="62">
        <v>34789</v>
      </c>
      <c r="K110" s="62">
        <v>9458</v>
      </c>
      <c r="L110" s="62">
        <v>776</v>
      </c>
      <c r="M110" s="62">
        <v>0</v>
      </c>
      <c r="N110" s="62">
        <v>1212</v>
      </c>
      <c r="O110" s="62">
        <v>2129</v>
      </c>
      <c r="P110" s="62">
        <v>7151</v>
      </c>
      <c r="Q110" s="62">
        <v>4383</v>
      </c>
      <c r="R110" s="62">
        <v>2338</v>
      </c>
      <c r="S110" s="62">
        <v>1432</v>
      </c>
      <c r="T110" s="62">
        <v>4066</v>
      </c>
      <c r="U110" s="62">
        <v>446</v>
      </c>
      <c r="V110" s="62">
        <v>606</v>
      </c>
      <c r="W110" s="62">
        <v>3499</v>
      </c>
      <c r="X110" s="62">
        <v>1422</v>
      </c>
      <c r="Y110" s="62">
        <v>1328</v>
      </c>
      <c r="Z110" s="62">
        <v>34</v>
      </c>
      <c r="AA110" s="62">
        <v>1987</v>
      </c>
      <c r="AB110" s="62">
        <v>7297</v>
      </c>
      <c r="AC110" s="62">
        <v>2385</v>
      </c>
      <c r="AD110" s="62">
        <v>549</v>
      </c>
      <c r="AE110" s="62">
        <v>16181</v>
      </c>
      <c r="AF110" s="62">
        <v>4627</v>
      </c>
      <c r="AG110" s="62">
        <v>193</v>
      </c>
      <c r="AH110" s="62">
        <v>91</v>
      </c>
      <c r="AI110" s="62">
        <v>12007</v>
      </c>
      <c r="AJ110" s="62">
        <v>5575</v>
      </c>
      <c r="AK110" s="62">
        <v>1478</v>
      </c>
      <c r="AL110" s="62">
        <v>20656</v>
      </c>
      <c r="AM110" s="62">
        <v>495</v>
      </c>
      <c r="AN110" s="62">
        <v>1478</v>
      </c>
      <c r="AO110" s="62">
        <v>914</v>
      </c>
      <c r="AP110" s="62">
        <v>7287</v>
      </c>
      <c r="AQ110" s="62">
        <v>5280</v>
      </c>
      <c r="AR110" s="62">
        <v>8681</v>
      </c>
      <c r="AS110" s="62">
        <v>9998</v>
      </c>
      <c r="AT110" s="62">
        <v>12320</v>
      </c>
      <c r="AU110" s="62">
        <v>11133</v>
      </c>
      <c r="AV110" s="62">
        <v>44466</v>
      </c>
      <c r="AW110" s="62">
        <v>6491</v>
      </c>
      <c r="AX110" s="62">
        <v>4345</v>
      </c>
      <c r="AY110" s="62">
        <v>454</v>
      </c>
      <c r="AZ110" s="62">
        <v>1808</v>
      </c>
      <c r="BA110" s="62">
        <v>675</v>
      </c>
      <c r="BB110" s="62">
        <v>42536</v>
      </c>
      <c r="BC110" s="62">
        <v>990</v>
      </c>
      <c r="BD110" s="62">
        <v>39129</v>
      </c>
      <c r="BE110" s="62">
        <v>6347</v>
      </c>
      <c r="BF110" s="62">
        <v>30</v>
      </c>
      <c r="BG110" s="62">
        <v>2947</v>
      </c>
      <c r="BH110" s="62">
        <v>2011</v>
      </c>
      <c r="BI110" s="62">
        <v>74774</v>
      </c>
      <c r="BJ110" s="62">
        <v>19946</v>
      </c>
      <c r="BK110" s="62">
        <v>53108</v>
      </c>
      <c r="BL110" s="62">
        <v>24303</v>
      </c>
      <c r="BM110" s="62">
        <v>21343</v>
      </c>
      <c r="BN110" s="62">
        <v>3127</v>
      </c>
      <c r="BO110" s="62">
        <v>5447</v>
      </c>
      <c r="BP110" s="62">
        <v>18095</v>
      </c>
      <c r="BQ110" s="62">
        <v>265765</v>
      </c>
      <c r="BR110" s="62">
        <v>78505</v>
      </c>
      <c r="BS110" s="62">
        <v>9825</v>
      </c>
      <c r="BT110" s="62">
        <v>11500</v>
      </c>
      <c r="BU110" s="62">
        <v>0</v>
      </c>
      <c r="BV110" s="62">
        <v>6723</v>
      </c>
      <c r="BW110" s="62">
        <v>74542</v>
      </c>
      <c r="BX110" s="62">
        <v>0</v>
      </c>
      <c r="BY110" s="62">
        <v>14677</v>
      </c>
      <c r="BZ110" s="62">
        <v>1148</v>
      </c>
      <c r="CA110" s="62">
        <v>898</v>
      </c>
      <c r="CB110" s="62">
        <v>1111</v>
      </c>
      <c r="CC110" s="62">
        <v>8972</v>
      </c>
      <c r="CD110" s="62">
        <v>13164</v>
      </c>
      <c r="CE110" s="62">
        <v>5213</v>
      </c>
      <c r="CF110" s="62">
        <v>4176</v>
      </c>
      <c r="CG110" s="62">
        <v>19614</v>
      </c>
      <c r="CH110" s="62">
        <v>807</v>
      </c>
      <c r="CI110" s="62">
        <v>6456</v>
      </c>
      <c r="CJ110" s="62">
        <v>152966</v>
      </c>
      <c r="CK110" s="62">
        <v>155443</v>
      </c>
      <c r="CL110" s="62">
        <v>17548</v>
      </c>
      <c r="CM110" s="62">
        <v>235915</v>
      </c>
      <c r="CN110" s="62">
        <v>9284</v>
      </c>
      <c r="CO110" s="62">
        <v>82861</v>
      </c>
      <c r="CP110" s="62">
        <v>78543</v>
      </c>
      <c r="CQ110" s="62">
        <v>21023</v>
      </c>
      <c r="CR110" s="62">
        <v>9752</v>
      </c>
      <c r="CS110" s="62">
        <v>5308</v>
      </c>
      <c r="CT110" s="62">
        <v>36609</v>
      </c>
      <c r="CU110" s="62">
        <v>85417</v>
      </c>
      <c r="CV110" s="62">
        <v>16108</v>
      </c>
      <c r="CW110" s="62">
        <v>45914</v>
      </c>
      <c r="CX110" s="62">
        <v>9296</v>
      </c>
      <c r="CY110" s="62">
        <v>14352</v>
      </c>
      <c r="CZ110" s="62">
        <v>11039</v>
      </c>
      <c r="DA110" s="62">
        <v>0</v>
      </c>
      <c r="DB110" s="24">
        <v>323</v>
      </c>
      <c r="DC110" s="24">
        <v>2119078</v>
      </c>
      <c r="DD110" s="43"/>
      <c r="DE110" s="17"/>
      <c r="DF110" s="17"/>
      <c r="DG110" s="17"/>
      <c r="DH110" s="17"/>
      <c r="DI110" s="17"/>
      <c r="DJ110" s="17"/>
      <c r="DK110" s="17"/>
      <c r="DL110" s="17"/>
      <c r="DM110" s="17"/>
      <c r="DN110" s="17"/>
      <c r="DO110" s="17"/>
      <c r="DP110" s="17"/>
      <c r="DQ110" s="17"/>
      <c r="DR110" s="17"/>
    </row>
    <row r="111" spans="1:124" ht="12.75" customHeight="1">
      <c r="A111" s="253">
        <v>921</v>
      </c>
      <c r="B111" s="82" t="s">
        <v>210</v>
      </c>
      <c r="C111" s="62">
        <v>25952</v>
      </c>
      <c r="D111" s="62">
        <v>2580</v>
      </c>
      <c r="E111" s="62">
        <v>828</v>
      </c>
      <c r="F111" s="62">
        <v>8015</v>
      </c>
      <c r="G111" s="62">
        <v>7309</v>
      </c>
      <c r="H111" s="62">
        <v>0</v>
      </c>
      <c r="I111" s="62">
        <v>2850</v>
      </c>
      <c r="J111" s="62">
        <v>2239</v>
      </c>
      <c r="K111" s="62">
        <v>8920</v>
      </c>
      <c r="L111" s="62">
        <v>836</v>
      </c>
      <c r="M111" s="62">
        <v>0</v>
      </c>
      <c r="N111" s="62">
        <v>-144</v>
      </c>
      <c r="O111" s="62">
        <v>1482</v>
      </c>
      <c r="P111" s="62">
        <v>-511</v>
      </c>
      <c r="Q111" s="62">
        <v>-529</v>
      </c>
      <c r="R111" s="62">
        <v>989</v>
      </c>
      <c r="S111" s="62">
        <v>-56</v>
      </c>
      <c r="T111" s="62">
        <v>591</v>
      </c>
      <c r="U111" s="62">
        <v>808</v>
      </c>
      <c r="V111" s="62">
        <v>4659</v>
      </c>
      <c r="W111" s="62">
        <v>3690</v>
      </c>
      <c r="X111" s="62">
        <v>10310</v>
      </c>
      <c r="Y111" s="62">
        <v>7948</v>
      </c>
      <c r="Z111" s="62">
        <v>15</v>
      </c>
      <c r="AA111" s="62">
        <v>6461</v>
      </c>
      <c r="AB111" s="62">
        <v>10733</v>
      </c>
      <c r="AC111" s="62">
        <v>21834</v>
      </c>
      <c r="AD111" s="62">
        <v>-248</v>
      </c>
      <c r="AE111" s="62">
        <v>-1919</v>
      </c>
      <c r="AF111" s="62">
        <v>1271</v>
      </c>
      <c r="AG111" s="62">
        <v>126</v>
      </c>
      <c r="AH111" s="62">
        <v>-67</v>
      </c>
      <c r="AI111" s="62">
        <v>2607</v>
      </c>
      <c r="AJ111" s="62">
        <v>-1173</v>
      </c>
      <c r="AK111" s="62">
        <v>6685</v>
      </c>
      <c r="AL111" s="62">
        <v>199021</v>
      </c>
      <c r="AM111" s="62">
        <v>809</v>
      </c>
      <c r="AN111" s="62">
        <v>-533</v>
      </c>
      <c r="AO111" s="62">
        <v>99428</v>
      </c>
      <c r="AP111" s="62">
        <v>-2150</v>
      </c>
      <c r="AQ111" s="62">
        <v>1142</v>
      </c>
      <c r="AR111" s="62">
        <v>1311</v>
      </c>
      <c r="AS111" s="62">
        <v>12322</v>
      </c>
      <c r="AT111" s="62">
        <v>2043</v>
      </c>
      <c r="AU111" s="62">
        <v>16246</v>
      </c>
      <c r="AV111" s="62">
        <v>-16770</v>
      </c>
      <c r="AW111" s="62">
        <v>-3086</v>
      </c>
      <c r="AX111" s="62">
        <v>-1593</v>
      </c>
      <c r="AY111" s="62">
        <v>-257</v>
      </c>
      <c r="AZ111" s="62">
        <v>-482</v>
      </c>
      <c r="BA111" s="62">
        <v>1110</v>
      </c>
      <c r="BB111" s="62">
        <v>-12715</v>
      </c>
      <c r="BC111" s="62">
        <v>637</v>
      </c>
      <c r="BD111" s="62">
        <v>16152</v>
      </c>
      <c r="BE111" s="62">
        <v>20802</v>
      </c>
      <c r="BF111" s="62">
        <v>3</v>
      </c>
      <c r="BG111" s="62">
        <v>-1128</v>
      </c>
      <c r="BH111" s="62">
        <v>5067</v>
      </c>
      <c r="BI111" s="62">
        <v>7737</v>
      </c>
      <c r="BJ111" s="62">
        <v>1551</v>
      </c>
      <c r="BK111" s="62">
        <v>-11980</v>
      </c>
      <c r="BL111" s="62">
        <v>11389</v>
      </c>
      <c r="BM111" s="62">
        <v>30361</v>
      </c>
      <c r="BN111" s="62">
        <v>-772</v>
      </c>
      <c r="BO111" s="62">
        <v>6627</v>
      </c>
      <c r="BP111" s="62">
        <v>5926</v>
      </c>
      <c r="BQ111" s="62">
        <v>53176</v>
      </c>
      <c r="BR111" s="62">
        <v>55914</v>
      </c>
      <c r="BS111" s="62">
        <v>14742</v>
      </c>
      <c r="BT111" s="62">
        <v>42067</v>
      </c>
      <c r="BU111" s="62">
        <v>166254</v>
      </c>
      <c r="BV111" s="62">
        <v>-3321</v>
      </c>
      <c r="BW111" s="62">
        <v>2750</v>
      </c>
      <c r="BX111" s="62">
        <v>0</v>
      </c>
      <c r="BY111" s="62">
        <v>27759</v>
      </c>
      <c r="BZ111" s="62">
        <v>646</v>
      </c>
      <c r="CA111" s="62">
        <v>204</v>
      </c>
      <c r="CB111" s="62">
        <v>15312</v>
      </c>
      <c r="CC111" s="62">
        <v>3645</v>
      </c>
      <c r="CD111" s="62">
        <v>-7879</v>
      </c>
      <c r="CE111" s="62">
        <v>37907</v>
      </c>
      <c r="CF111" s="62">
        <v>3726</v>
      </c>
      <c r="CG111" s="62">
        <v>141</v>
      </c>
      <c r="CH111" s="62">
        <v>-679</v>
      </c>
      <c r="CI111" s="62">
        <v>1698</v>
      </c>
      <c r="CJ111" s="62">
        <v>0</v>
      </c>
      <c r="CK111" s="62">
        <v>-988</v>
      </c>
      <c r="CL111" s="62">
        <v>1418</v>
      </c>
      <c r="CM111" s="62">
        <v>11686</v>
      </c>
      <c r="CN111" s="62">
        <v>84</v>
      </c>
      <c r="CO111" s="62">
        <v>1823</v>
      </c>
      <c r="CP111" s="62">
        <v>-3489</v>
      </c>
      <c r="CQ111" s="62">
        <v>1717</v>
      </c>
      <c r="CR111" s="62">
        <v>3132</v>
      </c>
      <c r="CS111" s="62">
        <v>-2682</v>
      </c>
      <c r="CT111" s="62">
        <v>-21257</v>
      </c>
      <c r="CU111" s="62">
        <v>13805</v>
      </c>
      <c r="CV111" s="62">
        <v>9423</v>
      </c>
      <c r="CW111" s="62">
        <v>2234</v>
      </c>
      <c r="CX111" s="62">
        <v>9776</v>
      </c>
      <c r="CY111" s="62">
        <v>18337</v>
      </c>
      <c r="CZ111" s="62">
        <v>3327</v>
      </c>
      <c r="DA111" s="62">
        <v>0</v>
      </c>
      <c r="DB111" s="24">
        <v>12802</v>
      </c>
      <c r="DC111" s="24">
        <v>998519</v>
      </c>
      <c r="DD111" s="43"/>
      <c r="DE111" s="17"/>
      <c r="DF111" s="17"/>
      <c r="DG111" s="17"/>
      <c r="DH111" s="17"/>
      <c r="DI111" s="17"/>
      <c r="DJ111" s="17"/>
      <c r="DK111" s="17"/>
      <c r="DL111" s="17"/>
      <c r="DM111" s="17"/>
      <c r="DN111" s="17"/>
      <c r="DO111" s="17"/>
      <c r="DP111" s="17"/>
      <c r="DQ111" s="17"/>
      <c r="DR111" s="17"/>
    </row>
    <row r="112" spans="1:124" ht="12.75" customHeight="1">
      <c r="A112" s="253">
        <v>931</v>
      </c>
      <c r="B112" s="82" t="s">
        <v>211</v>
      </c>
      <c r="C112" s="62">
        <v>16203</v>
      </c>
      <c r="D112" s="62">
        <v>4951</v>
      </c>
      <c r="E112" s="62">
        <v>1006</v>
      </c>
      <c r="F112" s="62">
        <v>3584</v>
      </c>
      <c r="G112" s="62">
        <v>5260</v>
      </c>
      <c r="H112" s="62">
        <v>0</v>
      </c>
      <c r="I112" s="62">
        <v>3365</v>
      </c>
      <c r="J112" s="62">
        <v>7288</v>
      </c>
      <c r="K112" s="62">
        <v>10596</v>
      </c>
      <c r="L112" s="62">
        <v>278</v>
      </c>
      <c r="M112" s="62">
        <v>0</v>
      </c>
      <c r="N112" s="62">
        <v>949</v>
      </c>
      <c r="O112" s="62">
        <v>1059</v>
      </c>
      <c r="P112" s="62">
        <v>1672</v>
      </c>
      <c r="Q112" s="62">
        <v>571</v>
      </c>
      <c r="R112" s="62">
        <v>1217</v>
      </c>
      <c r="S112" s="62">
        <v>272</v>
      </c>
      <c r="T112" s="62">
        <v>1453</v>
      </c>
      <c r="U112" s="62">
        <v>784</v>
      </c>
      <c r="V112" s="62">
        <v>3975</v>
      </c>
      <c r="W112" s="62">
        <v>15352</v>
      </c>
      <c r="X112" s="62">
        <v>26429</v>
      </c>
      <c r="Y112" s="62">
        <v>10856</v>
      </c>
      <c r="Z112" s="62">
        <v>29</v>
      </c>
      <c r="AA112" s="62">
        <v>9841</v>
      </c>
      <c r="AB112" s="62">
        <v>6415</v>
      </c>
      <c r="AC112" s="62">
        <v>10838</v>
      </c>
      <c r="AD112" s="62">
        <v>5437</v>
      </c>
      <c r="AE112" s="62">
        <v>5489</v>
      </c>
      <c r="AF112" s="62">
        <v>2446</v>
      </c>
      <c r="AG112" s="62">
        <v>43</v>
      </c>
      <c r="AH112" s="62">
        <v>7</v>
      </c>
      <c r="AI112" s="62">
        <v>6698</v>
      </c>
      <c r="AJ112" s="62">
        <v>1806</v>
      </c>
      <c r="AK112" s="62">
        <v>1898</v>
      </c>
      <c r="AL112" s="62">
        <v>96428</v>
      </c>
      <c r="AM112" s="62">
        <v>215</v>
      </c>
      <c r="AN112" s="62">
        <v>87</v>
      </c>
      <c r="AO112" s="62">
        <v>15152</v>
      </c>
      <c r="AP112" s="62">
        <v>1227</v>
      </c>
      <c r="AQ112" s="62">
        <v>1556</v>
      </c>
      <c r="AR112" s="62">
        <v>2647</v>
      </c>
      <c r="AS112" s="62">
        <v>6598</v>
      </c>
      <c r="AT112" s="62">
        <v>4536</v>
      </c>
      <c r="AU112" s="62">
        <v>13866</v>
      </c>
      <c r="AV112" s="62">
        <v>49026</v>
      </c>
      <c r="AW112" s="62">
        <v>2531</v>
      </c>
      <c r="AX112" s="62">
        <v>3222</v>
      </c>
      <c r="AY112" s="62">
        <v>301</v>
      </c>
      <c r="AZ112" s="62">
        <v>1084</v>
      </c>
      <c r="BA112" s="62">
        <v>1020</v>
      </c>
      <c r="BB112" s="62">
        <v>38345</v>
      </c>
      <c r="BC112" s="62">
        <v>3582</v>
      </c>
      <c r="BD112" s="62">
        <v>43387</v>
      </c>
      <c r="BE112" s="62">
        <v>11324</v>
      </c>
      <c r="BF112" s="62">
        <v>17</v>
      </c>
      <c r="BG112" s="62">
        <v>686</v>
      </c>
      <c r="BH112" s="62">
        <v>634</v>
      </c>
      <c r="BI112" s="62">
        <v>6134</v>
      </c>
      <c r="BJ112" s="62">
        <v>1460</v>
      </c>
      <c r="BK112" s="62">
        <v>8444</v>
      </c>
      <c r="BL112" s="62">
        <v>3254</v>
      </c>
      <c r="BM112" s="62">
        <v>58463</v>
      </c>
      <c r="BN112" s="62">
        <v>2710</v>
      </c>
      <c r="BO112" s="62">
        <v>6685</v>
      </c>
      <c r="BP112" s="62">
        <v>2326</v>
      </c>
      <c r="BQ112" s="62">
        <v>51525</v>
      </c>
      <c r="BR112" s="62">
        <v>17804</v>
      </c>
      <c r="BS112" s="62">
        <v>19928</v>
      </c>
      <c r="BT112" s="62">
        <v>33224</v>
      </c>
      <c r="BU112" s="62">
        <v>123530</v>
      </c>
      <c r="BV112" s="62">
        <v>3873</v>
      </c>
      <c r="BW112" s="62">
        <v>10477</v>
      </c>
      <c r="BX112" s="62">
        <v>0</v>
      </c>
      <c r="BY112" s="62">
        <v>23080</v>
      </c>
      <c r="BZ112" s="62">
        <v>2129</v>
      </c>
      <c r="CA112" s="62">
        <v>440</v>
      </c>
      <c r="CB112" s="62">
        <v>11480</v>
      </c>
      <c r="CC112" s="62">
        <v>2360</v>
      </c>
      <c r="CD112" s="62">
        <v>477</v>
      </c>
      <c r="CE112" s="62">
        <v>27239</v>
      </c>
      <c r="CF112" s="62">
        <v>1768</v>
      </c>
      <c r="CG112" s="62">
        <v>3715</v>
      </c>
      <c r="CH112" s="62">
        <v>19</v>
      </c>
      <c r="CI112" s="62">
        <v>1065</v>
      </c>
      <c r="CJ112" s="62">
        <v>0</v>
      </c>
      <c r="CK112" s="62">
        <v>11428</v>
      </c>
      <c r="CL112" s="62">
        <v>1915</v>
      </c>
      <c r="CM112" s="62">
        <v>35560</v>
      </c>
      <c r="CN112" s="62">
        <v>587</v>
      </c>
      <c r="CO112" s="62">
        <v>3843</v>
      </c>
      <c r="CP112" s="62">
        <v>8476</v>
      </c>
      <c r="CQ112" s="62">
        <v>2826</v>
      </c>
      <c r="CR112" s="62">
        <v>21805</v>
      </c>
      <c r="CS112" s="62">
        <v>1328</v>
      </c>
      <c r="CT112" s="62">
        <v>1717</v>
      </c>
      <c r="CU112" s="62">
        <v>15158</v>
      </c>
      <c r="CV112" s="62">
        <v>10736</v>
      </c>
      <c r="CW112" s="62">
        <v>7227</v>
      </c>
      <c r="CX112" s="62">
        <v>5516</v>
      </c>
      <c r="CY112" s="62">
        <v>9415</v>
      </c>
      <c r="CZ112" s="62">
        <v>5913</v>
      </c>
      <c r="DA112" s="62">
        <v>0</v>
      </c>
      <c r="DB112" s="24">
        <v>1777</v>
      </c>
      <c r="DC112" s="24">
        <v>1034374</v>
      </c>
      <c r="DD112" s="43"/>
      <c r="DE112" s="17"/>
      <c r="DF112" s="17"/>
      <c r="DG112" s="17"/>
      <c r="DH112" s="17"/>
      <c r="DI112" s="17"/>
      <c r="DJ112" s="17"/>
      <c r="DK112" s="17"/>
      <c r="DL112" s="17"/>
      <c r="DM112" s="17"/>
      <c r="DN112" s="17"/>
      <c r="DO112" s="17"/>
      <c r="DP112" s="17"/>
      <c r="DQ112" s="17"/>
      <c r="DR112" s="17"/>
    </row>
    <row r="113" spans="1:122" ht="12.75" customHeight="1">
      <c r="A113" s="253">
        <v>932</v>
      </c>
      <c r="B113" s="82" t="s">
        <v>318</v>
      </c>
      <c r="C113" s="62">
        <v>0</v>
      </c>
      <c r="D113" s="62">
        <v>0</v>
      </c>
      <c r="E113" s="62">
        <v>0</v>
      </c>
      <c r="F113" s="62">
        <v>0</v>
      </c>
      <c r="G113" s="62">
        <v>0</v>
      </c>
      <c r="H113" s="62">
        <v>0</v>
      </c>
      <c r="I113" s="62">
        <v>0</v>
      </c>
      <c r="J113" s="62">
        <v>0</v>
      </c>
      <c r="K113" s="62">
        <v>0</v>
      </c>
      <c r="L113" s="62">
        <v>0</v>
      </c>
      <c r="M113" s="62">
        <v>0</v>
      </c>
      <c r="N113" s="62">
        <v>0</v>
      </c>
      <c r="O113" s="62">
        <v>0</v>
      </c>
      <c r="P113" s="62">
        <v>0</v>
      </c>
      <c r="Q113" s="62">
        <v>0</v>
      </c>
      <c r="R113" s="62">
        <v>0</v>
      </c>
      <c r="S113" s="62">
        <v>0</v>
      </c>
      <c r="T113" s="62">
        <v>0</v>
      </c>
      <c r="U113" s="62">
        <v>0</v>
      </c>
      <c r="V113" s="62">
        <v>0</v>
      </c>
      <c r="W113" s="62">
        <v>0</v>
      </c>
      <c r="X113" s="62">
        <v>0</v>
      </c>
      <c r="Y113" s="62">
        <v>0</v>
      </c>
      <c r="Z113" s="62">
        <v>0</v>
      </c>
      <c r="AA113" s="62">
        <v>0</v>
      </c>
      <c r="AB113" s="62">
        <v>0</v>
      </c>
      <c r="AC113" s="62">
        <v>0</v>
      </c>
      <c r="AD113" s="62">
        <v>0</v>
      </c>
      <c r="AE113" s="62">
        <v>0</v>
      </c>
      <c r="AF113" s="62">
        <v>0</v>
      </c>
      <c r="AG113" s="62">
        <v>0</v>
      </c>
      <c r="AH113" s="62">
        <v>0</v>
      </c>
      <c r="AI113" s="62">
        <v>0</v>
      </c>
      <c r="AJ113" s="62">
        <v>0</v>
      </c>
      <c r="AK113" s="62">
        <v>0</v>
      </c>
      <c r="AL113" s="62">
        <v>0</v>
      </c>
      <c r="AM113" s="62">
        <v>0</v>
      </c>
      <c r="AN113" s="62">
        <v>0</v>
      </c>
      <c r="AO113" s="62">
        <v>0</v>
      </c>
      <c r="AP113" s="62">
        <v>0</v>
      </c>
      <c r="AQ113" s="62">
        <v>0</v>
      </c>
      <c r="AR113" s="62">
        <v>0</v>
      </c>
      <c r="AS113" s="62">
        <v>0</v>
      </c>
      <c r="AT113" s="62">
        <v>0</v>
      </c>
      <c r="AU113" s="62">
        <v>0</v>
      </c>
      <c r="AV113" s="62">
        <v>0</v>
      </c>
      <c r="AW113" s="62">
        <v>0</v>
      </c>
      <c r="AX113" s="62">
        <v>0</v>
      </c>
      <c r="AY113" s="62">
        <v>0</v>
      </c>
      <c r="AZ113" s="62">
        <v>0</v>
      </c>
      <c r="BA113" s="62">
        <v>0</v>
      </c>
      <c r="BB113" s="62">
        <v>0</v>
      </c>
      <c r="BC113" s="62">
        <v>0</v>
      </c>
      <c r="BD113" s="62">
        <v>0</v>
      </c>
      <c r="BE113" s="62">
        <v>0</v>
      </c>
      <c r="BF113" s="62">
        <v>0</v>
      </c>
      <c r="BG113" s="62">
        <v>0</v>
      </c>
      <c r="BH113" s="62">
        <v>0</v>
      </c>
      <c r="BI113" s="62">
        <v>0</v>
      </c>
      <c r="BJ113" s="62">
        <v>0</v>
      </c>
      <c r="BK113" s="62">
        <v>0</v>
      </c>
      <c r="BL113" s="62">
        <v>0</v>
      </c>
      <c r="BM113" s="62">
        <v>0</v>
      </c>
      <c r="BN113" s="62">
        <v>0</v>
      </c>
      <c r="BO113" s="62">
        <v>755</v>
      </c>
      <c r="BP113" s="62">
        <v>1070</v>
      </c>
      <c r="BQ113" s="62">
        <v>0</v>
      </c>
      <c r="BR113" s="62">
        <v>0</v>
      </c>
      <c r="BS113" s="62">
        <v>0</v>
      </c>
      <c r="BT113" s="62">
        <v>0</v>
      </c>
      <c r="BU113" s="62">
        <v>0</v>
      </c>
      <c r="BV113" s="62">
        <v>0</v>
      </c>
      <c r="BW113" s="62">
        <v>0</v>
      </c>
      <c r="BX113" s="62">
        <v>0</v>
      </c>
      <c r="BY113" s="62">
        <v>0</v>
      </c>
      <c r="BZ113" s="62">
        <v>0</v>
      </c>
      <c r="CA113" s="62">
        <v>0</v>
      </c>
      <c r="CB113" s="62">
        <v>0</v>
      </c>
      <c r="CC113" s="62">
        <v>185</v>
      </c>
      <c r="CD113" s="62">
        <v>0</v>
      </c>
      <c r="CE113" s="62">
        <v>0</v>
      </c>
      <c r="CF113" s="62">
        <v>0</v>
      </c>
      <c r="CG113" s="62">
        <v>0</v>
      </c>
      <c r="CH113" s="62">
        <v>0</v>
      </c>
      <c r="CI113" s="62">
        <v>0</v>
      </c>
      <c r="CJ113" s="62">
        <v>103876</v>
      </c>
      <c r="CK113" s="62">
        <v>31831</v>
      </c>
      <c r="CL113" s="62">
        <v>7830</v>
      </c>
      <c r="CM113" s="62">
        <v>0</v>
      </c>
      <c r="CN113" s="62">
        <v>21</v>
      </c>
      <c r="CO113" s="62">
        <v>229</v>
      </c>
      <c r="CP113" s="62">
        <v>0</v>
      </c>
      <c r="CQ113" s="62">
        <v>0</v>
      </c>
      <c r="CR113" s="62">
        <v>0</v>
      </c>
      <c r="CS113" s="62">
        <v>0</v>
      </c>
      <c r="CT113" s="62">
        <v>0</v>
      </c>
      <c r="CU113" s="62">
        <v>0</v>
      </c>
      <c r="CV113" s="62">
        <v>0</v>
      </c>
      <c r="CW113" s="62">
        <v>0</v>
      </c>
      <c r="CX113" s="62">
        <v>0</v>
      </c>
      <c r="CY113" s="62">
        <v>0</v>
      </c>
      <c r="CZ113" s="62">
        <v>0</v>
      </c>
      <c r="DA113" s="62">
        <v>0</v>
      </c>
      <c r="DB113" s="24">
        <v>0</v>
      </c>
      <c r="DC113" s="24">
        <v>145797</v>
      </c>
      <c r="DD113" s="43"/>
      <c r="DE113" s="17"/>
      <c r="DF113" s="17"/>
      <c r="DG113" s="17"/>
      <c r="DH113" s="17"/>
      <c r="DI113" s="17"/>
      <c r="DJ113" s="17"/>
      <c r="DK113" s="17"/>
      <c r="DL113" s="17"/>
      <c r="DM113" s="17"/>
      <c r="DN113" s="17"/>
      <c r="DO113" s="17"/>
      <c r="DP113" s="17"/>
      <c r="DQ113" s="17"/>
      <c r="DR113" s="17"/>
    </row>
    <row r="114" spans="1:122" ht="12.75" customHeight="1">
      <c r="A114" s="253">
        <v>941</v>
      </c>
      <c r="B114" s="82" t="s">
        <v>343</v>
      </c>
      <c r="C114" s="62">
        <v>4542</v>
      </c>
      <c r="D114" s="62">
        <v>793</v>
      </c>
      <c r="E114" s="62">
        <v>313</v>
      </c>
      <c r="F114" s="62">
        <v>741</v>
      </c>
      <c r="G114" s="62">
        <v>2001</v>
      </c>
      <c r="H114" s="62">
        <v>0</v>
      </c>
      <c r="I114" s="62">
        <v>1432</v>
      </c>
      <c r="J114" s="62">
        <v>2485</v>
      </c>
      <c r="K114" s="62">
        <v>42335</v>
      </c>
      <c r="L114" s="62">
        <v>185</v>
      </c>
      <c r="M114" s="62">
        <v>0</v>
      </c>
      <c r="N114" s="62">
        <v>277</v>
      </c>
      <c r="O114" s="62">
        <v>648</v>
      </c>
      <c r="P114" s="62">
        <v>719</v>
      </c>
      <c r="Q114" s="62">
        <v>320</v>
      </c>
      <c r="R114" s="62">
        <v>482</v>
      </c>
      <c r="S114" s="62">
        <v>140</v>
      </c>
      <c r="T114" s="62">
        <v>475</v>
      </c>
      <c r="U114" s="62">
        <v>216</v>
      </c>
      <c r="V114" s="62">
        <v>277</v>
      </c>
      <c r="W114" s="62">
        <v>3952</v>
      </c>
      <c r="X114" s="62">
        <v>4215</v>
      </c>
      <c r="Y114" s="62">
        <v>1325</v>
      </c>
      <c r="Z114" s="62">
        <v>7</v>
      </c>
      <c r="AA114" s="62">
        <v>1015</v>
      </c>
      <c r="AB114" s="62">
        <v>1876</v>
      </c>
      <c r="AC114" s="62">
        <v>114058</v>
      </c>
      <c r="AD114" s="62">
        <v>458</v>
      </c>
      <c r="AE114" s="62">
        <v>2528</v>
      </c>
      <c r="AF114" s="62">
        <v>653</v>
      </c>
      <c r="AG114" s="62">
        <v>27</v>
      </c>
      <c r="AH114" s="62">
        <v>2</v>
      </c>
      <c r="AI114" s="62">
        <v>2043</v>
      </c>
      <c r="AJ114" s="62">
        <v>321</v>
      </c>
      <c r="AK114" s="62">
        <v>524</v>
      </c>
      <c r="AL114" s="62">
        <v>20997</v>
      </c>
      <c r="AM114" s="62">
        <v>172</v>
      </c>
      <c r="AN114" s="62">
        <v>73</v>
      </c>
      <c r="AO114" s="62">
        <v>2527</v>
      </c>
      <c r="AP114" s="62">
        <v>243</v>
      </c>
      <c r="AQ114" s="62">
        <v>654</v>
      </c>
      <c r="AR114" s="62">
        <v>667</v>
      </c>
      <c r="AS114" s="62">
        <v>669</v>
      </c>
      <c r="AT114" s="62">
        <v>315</v>
      </c>
      <c r="AU114" s="62">
        <v>1770</v>
      </c>
      <c r="AV114" s="62">
        <v>2178</v>
      </c>
      <c r="AW114" s="62">
        <v>190</v>
      </c>
      <c r="AX114" s="62">
        <v>78</v>
      </c>
      <c r="AY114" s="62">
        <v>7</v>
      </c>
      <c r="AZ114" s="62">
        <v>28</v>
      </c>
      <c r="BA114" s="62">
        <v>93</v>
      </c>
      <c r="BB114" s="62">
        <v>6022</v>
      </c>
      <c r="BC114" s="62">
        <v>104</v>
      </c>
      <c r="BD114" s="62">
        <v>-3453</v>
      </c>
      <c r="BE114" s="62">
        <v>3827</v>
      </c>
      <c r="BF114" s="62">
        <v>2</v>
      </c>
      <c r="BG114" s="62">
        <v>59</v>
      </c>
      <c r="BH114" s="62">
        <v>1998</v>
      </c>
      <c r="BI114" s="62">
        <v>8416</v>
      </c>
      <c r="BJ114" s="62">
        <v>2028</v>
      </c>
      <c r="BK114" s="62">
        <v>4777</v>
      </c>
      <c r="BL114" s="62">
        <v>2398</v>
      </c>
      <c r="BM114" s="62">
        <v>9907</v>
      </c>
      <c r="BN114" s="62">
        <v>353</v>
      </c>
      <c r="BO114" s="62">
        <v>1596</v>
      </c>
      <c r="BP114" s="62">
        <v>847</v>
      </c>
      <c r="BQ114" s="62">
        <v>23958</v>
      </c>
      <c r="BR114" s="62">
        <v>4783</v>
      </c>
      <c r="BS114" s="62">
        <v>5565</v>
      </c>
      <c r="BT114" s="62">
        <v>4645</v>
      </c>
      <c r="BU114" s="62">
        <v>14467</v>
      </c>
      <c r="BV114" s="62">
        <v>556</v>
      </c>
      <c r="BW114" s="62">
        <v>10376</v>
      </c>
      <c r="BX114" s="62">
        <v>0</v>
      </c>
      <c r="BY114" s="62">
        <v>3592</v>
      </c>
      <c r="BZ114" s="62">
        <v>-1337</v>
      </c>
      <c r="CA114" s="62">
        <v>265</v>
      </c>
      <c r="CB114" s="62">
        <v>6318</v>
      </c>
      <c r="CC114" s="62">
        <v>2189</v>
      </c>
      <c r="CD114" s="62">
        <v>173</v>
      </c>
      <c r="CE114" s="62">
        <v>5093</v>
      </c>
      <c r="CF114" s="62">
        <v>940</v>
      </c>
      <c r="CG114" s="62">
        <v>1351</v>
      </c>
      <c r="CH114" s="62">
        <v>19</v>
      </c>
      <c r="CI114" s="62">
        <v>489</v>
      </c>
      <c r="CJ114" s="62">
        <v>770</v>
      </c>
      <c r="CK114" s="62">
        <v>1511</v>
      </c>
      <c r="CL114" s="62">
        <v>1263</v>
      </c>
      <c r="CM114" s="62">
        <v>7673</v>
      </c>
      <c r="CN114" s="62">
        <v>378</v>
      </c>
      <c r="CO114" s="62">
        <v>861</v>
      </c>
      <c r="CP114" s="62">
        <v>1789</v>
      </c>
      <c r="CQ114" s="62">
        <v>1588</v>
      </c>
      <c r="CR114" s="62">
        <v>906</v>
      </c>
      <c r="CS114" s="62">
        <v>402</v>
      </c>
      <c r="CT114" s="62">
        <v>1194</v>
      </c>
      <c r="CU114" s="62">
        <v>11531</v>
      </c>
      <c r="CV114" s="62">
        <v>2220</v>
      </c>
      <c r="CW114" s="62">
        <v>5031</v>
      </c>
      <c r="CX114" s="62">
        <v>2107</v>
      </c>
      <c r="CY114" s="62">
        <v>3486</v>
      </c>
      <c r="CZ114" s="62">
        <v>2090</v>
      </c>
      <c r="DA114" s="62">
        <v>0</v>
      </c>
      <c r="DB114" s="24">
        <v>634</v>
      </c>
      <c r="DC114" s="24">
        <v>389803</v>
      </c>
      <c r="DD114" s="43"/>
      <c r="DE114" s="17"/>
      <c r="DF114" s="17"/>
      <c r="DG114" s="17"/>
      <c r="DH114" s="17"/>
      <c r="DI114" s="17"/>
      <c r="DJ114" s="17"/>
      <c r="DK114" s="17"/>
      <c r="DL114" s="17"/>
      <c r="DM114" s="17"/>
      <c r="DN114" s="17"/>
      <c r="DO114" s="17"/>
      <c r="DP114" s="17"/>
      <c r="DQ114" s="17"/>
      <c r="DR114" s="17"/>
    </row>
    <row r="115" spans="1:122" ht="12.75" customHeight="1">
      <c r="A115" s="256">
        <v>951</v>
      </c>
      <c r="B115" s="257" t="s">
        <v>212</v>
      </c>
      <c r="C115" s="65">
        <v>-6361</v>
      </c>
      <c r="D115" s="65">
        <v>-599</v>
      </c>
      <c r="E115" s="65">
        <v>-1</v>
      </c>
      <c r="F115" s="65">
        <v>-1456</v>
      </c>
      <c r="G115" s="65">
        <v>-23</v>
      </c>
      <c r="H115" s="65">
        <v>0</v>
      </c>
      <c r="I115" s="65">
        <v>0</v>
      </c>
      <c r="J115" s="65">
        <v>-490</v>
      </c>
      <c r="K115" s="65">
        <v>-28</v>
      </c>
      <c r="L115" s="65">
        <v>-14</v>
      </c>
      <c r="M115" s="65">
        <v>0</v>
      </c>
      <c r="N115" s="65">
        <v>0</v>
      </c>
      <c r="O115" s="65">
        <v>0</v>
      </c>
      <c r="P115" s="65">
        <v>-1</v>
      </c>
      <c r="Q115" s="65">
        <v>0</v>
      </c>
      <c r="R115" s="65">
        <v>0</v>
      </c>
      <c r="S115" s="65">
        <v>0</v>
      </c>
      <c r="T115" s="65">
        <v>0</v>
      </c>
      <c r="U115" s="65">
        <v>0</v>
      </c>
      <c r="V115" s="65">
        <v>0</v>
      </c>
      <c r="W115" s="65">
        <v>0</v>
      </c>
      <c r="X115" s="65">
        <v>0</v>
      </c>
      <c r="Y115" s="65">
        <v>0</v>
      </c>
      <c r="Z115" s="65">
        <v>0</v>
      </c>
      <c r="AA115" s="65">
        <v>0</v>
      </c>
      <c r="AB115" s="65">
        <v>0</v>
      </c>
      <c r="AC115" s="65">
        <v>-1928</v>
      </c>
      <c r="AD115" s="65">
        <v>0</v>
      </c>
      <c r="AE115" s="65">
        <v>0</v>
      </c>
      <c r="AF115" s="65">
        <v>0</v>
      </c>
      <c r="AG115" s="65">
        <v>0</v>
      </c>
      <c r="AH115" s="65">
        <v>0</v>
      </c>
      <c r="AI115" s="65">
        <v>0</v>
      </c>
      <c r="AJ115" s="65">
        <v>0</v>
      </c>
      <c r="AK115" s="65">
        <v>0</v>
      </c>
      <c r="AL115" s="65">
        <v>-3</v>
      </c>
      <c r="AM115" s="65">
        <v>0</v>
      </c>
      <c r="AN115" s="65">
        <v>0</v>
      </c>
      <c r="AO115" s="65">
        <v>0</v>
      </c>
      <c r="AP115" s="65">
        <v>0</v>
      </c>
      <c r="AQ115" s="65">
        <v>0</v>
      </c>
      <c r="AR115" s="65">
        <v>0</v>
      </c>
      <c r="AS115" s="65">
        <v>0</v>
      </c>
      <c r="AT115" s="65">
        <v>0</v>
      </c>
      <c r="AU115" s="65">
        <v>-1</v>
      </c>
      <c r="AV115" s="65">
        <v>-1</v>
      </c>
      <c r="AW115" s="65">
        <v>0</v>
      </c>
      <c r="AX115" s="65">
        <v>0</v>
      </c>
      <c r="AY115" s="65">
        <v>0</v>
      </c>
      <c r="AZ115" s="65">
        <v>0</v>
      </c>
      <c r="BA115" s="65">
        <v>0</v>
      </c>
      <c r="BB115" s="65">
        <v>-3</v>
      </c>
      <c r="BC115" s="65">
        <v>0</v>
      </c>
      <c r="BD115" s="65">
        <v>-2</v>
      </c>
      <c r="BE115" s="65">
        <v>-2</v>
      </c>
      <c r="BF115" s="65">
        <v>0</v>
      </c>
      <c r="BG115" s="65">
        <v>0</v>
      </c>
      <c r="BH115" s="65">
        <v>0</v>
      </c>
      <c r="BI115" s="65">
        <v>-3</v>
      </c>
      <c r="BJ115" s="65">
        <v>-2</v>
      </c>
      <c r="BK115" s="65">
        <v>-315</v>
      </c>
      <c r="BL115" s="65">
        <v>-1790</v>
      </c>
      <c r="BM115" s="65">
        <v>-2</v>
      </c>
      <c r="BN115" s="65">
        <v>-28</v>
      </c>
      <c r="BO115" s="65">
        <v>-1733</v>
      </c>
      <c r="BP115" s="65">
        <v>0</v>
      </c>
      <c r="BQ115" s="65">
        <v>-282</v>
      </c>
      <c r="BR115" s="65">
        <v>-3873</v>
      </c>
      <c r="BS115" s="65">
        <v>-1</v>
      </c>
      <c r="BT115" s="65">
        <v>-195</v>
      </c>
      <c r="BU115" s="65">
        <v>0</v>
      </c>
      <c r="BV115" s="65">
        <v>-88</v>
      </c>
      <c r="BW115" s="65">
        <v>-406</v>
      </c>
      <c r="BX115" s="65">
        <v>0</v>
      </c>
      <c r="BY115" s="65">
        <v>-990</v>
      </c>
      <c r="BZ115" s="65">
        <v>0</v>
      </c>
      <c r="CA115" s="65">
        <v>0</v>
      </c>
      <c r="CB115" s="65">
        <v>-1</v>
      </c>
      <c r="CC115" s="65">
        <v>-67</v>
      </c>
      <c r="CD115" s="65">
        <v>0</v>
      </c>
      <c r="CE115" s="65">
        <v>-1</v>
      </c>
      <c r="CF115" s="65">
        <v>0</v>
      </c>
      <c r="CG115" s="65">
        <v>-1</v>
      </c>
      <c r="CH115" s="65">
        <v>0</v>
      </c>
      <c r="CI115" s="65">
        <v>0</v>
      </c>
      <c r="CJ115" s="65">
        <v>0</v>
      </c>
      <c r="CK115" s="65">
        <v>-16</v>
      </c>
      <c r="CL115" s="65">
        <v>-76</v>
      </c>
      <c r="CM115" s="65">
        <v>-8291</v>
      </c>
      <c r="CN115" s="65">
        <v>0</v>
      </c>
      <c r="CO115" s="65">
        <v>-1</v>
      </c>
      <c r="CP115" s="65">
        <v>-421</v>
      </c>
      <c r="CQ115" s="65">
        <v>-1079</v>
      </c>
      <c r="CR115" s="65">
        <v>0</v>
      </c>
      <c r="CS115" s="65">
        <v>0</v>
      </c>
      <c r="CT115" s="65">
        <v>0</v>
      </c>
      <c r="CU115" s="65">
        <v>-13</v>
      </c>
      <c r="CV115" s="65">
        <v>-1</v>
      </c>
      <c r="CW115" s="65">
        <v>0</v>
      </c>
      <c r="CX115" s="65">
        <v>0</v>
      </c>
      <c r="CY115" s="65">
        <v>0</v>
      </c>
      <c r="CZ115" s="65">
        <v>0</v>
      </c>
      <c r="DA115" s="65">
        <v>0</v>
      </c>
      <c r="DB115" s="21">
        <v>-183</v>
      </c>
      <c r="DC115" s="21">
        <v>-30772</v>
      </c>
      <c r="DD115" s="43"/>
      <c r="DE115" s="17"/>
      <c r="DF115" s="17"/>
      <c r="DG115" s="17"/>
      <c r="DH115" s="17"/>
      <c r="DI115" s="17"/>
      <c r="DJ115" s="17"/>
      <c r="DK115" s="17"/>
      <c r="DL115" s="17"/>
      <c r="DM115" s="17"/>
      <c r="DN115" s="17"/>
      <c r="DO115" s="17"/>
      <c r="DP115" s="17"/>
      <c r="DQ115" s="17"/>
      <c r="DR115" s="17"/>
    </row>
    <row r="116" spans="1:122" ht="12.75" customHeight="1">
      <c r="A116" s="253">
        <v>960</v>
      </c>
      <c r="B116" s="82" t="s">
        <v>344</v>
      </c>
      <c r="C116" s="62">
        <v>47434</v>
      </c>
      <c r="D116" s="62">
        <v>10748</v>
      </c>
      <c r="E116" s="62">
        <v>6699</v>
      </c>
      <c r="F116" s="62">
        <v>16266</v>
      </c>
      <c r="G116" s="62">
        <v>20261</v>
      </c>
      <c r="H116" s="62">
        <v>0</v>
      </c>
      <c r="I116" s="62">
        <v>15429</v>
      </c>
      <c r="J116" s="62">
        <v>48051</v>
      </c>
      <c r="K116" s="62">
        <v>72137</v>
      </c>
      <c r="L116" s="62">
        <v>2102</v>
      </c>
      <c r="M116" s="62">
        <v>0</v>
      </c>
      <c r="N116" s="62">
        <v>2364</v>
      </c>
      <c r="O116" s="62">
        <v>5488</v>
      </c>
      <c r="P116" s="62">
        <v>9197</v>
      </c>
      <c r="Q116" s="62">
        <v>4980</v>
      </c>
      <c r="R116" s="62">
        <v>5430</v>
      </c>
      <c r="S116" s="62">
        <v>1873</v>
      </c>
      <c r="T116" s="62">
        <v>6841</v>
      </c>
      <c r="U116" s="62">
        <v>2582</v>
      </c>
      <c r="V116" s="62">
        <v>9688</v>
      </c>
      <c r="W116" s="62">
        <v>26875</v>
      </c>
      <c r="X116" s="62">
        <v>44918</v>
      </c>
      <c r="Y116" s="62">
        <v>21815</v>
      </c>
      <c r="Z116" s="62">
        <v>89</v>
      </c>
      <c r="AA116" s="62">
        <v>19915</v>
      </c>
      <c r="AB116" s="62">
        <v>27440</v>
      </c>
      <c r="AC116" s="62">
        <v>148594</v>
      </c>
      <c r="AD116" s="62">
        <v>6728</v>
      </c>
      <c r="AE116" s="62">
        <v>23483</v>
      </c>
      <c r="AF116" s="62">
        <v>9354</v>
      </c>
      <c r="AG116" s="62">
        <v>405</v>
      </c>
      <c r="AH116" s="62">
        <v>33</v>
      </c>
      <c r="AI116" s="62">
        <v>24220</v>
      </c>
      <c r="AJ116" s="62">
        <v>6735</v>
      </c>
      <c r="AK116" s="62">
        <v>11066</v>
      </c>
      <c r="AL116" s="62">
        <v>351152</v>
      </c>
      <c r="AM116" s="62">
        <v>1721</v>
      </c>
      <c r="AN116" s="62">
        <v>1116</v>
      </c>
      <c r="AO116" s="62">
        <v>125973</v>
      </c>
      <c r="AP116" s="62">
        <v>6934</v>
      </c>
      <c r="AQ116" s="62">
        <v>9192</v>
      </c>
      <c r="AR116" s="62">
        <v>13748</v>
      </c>
      <c r="AS116" s="62">
        <v>30580</v>
      </c>
      <c r="AT116" s="62">
        <v>19890</v>
      </c>
      <c r="AU116" s="62">
        <v>44257</v>
      </c>
      <c r="AV116" s="62">
        <v>83393</v>
      </c>
      <c r="AW116" s="62">
        <v>6396</v>
      </c>
      <c r="AX116" s="62">
        <v>6315</v>
      </c>
      <c r="AY116" s="62">
        <v>524</v>
      </c>
      <c r="AZ116" s="62">
        <v>2548</v>
      </c>
      <c r="BA116" s="62">
        <v>2955</v>
      </c>
      <c r="BB116" s="62">
        <v>74584</v>
      </c>
      <c r="BC116" s="62">
        <v>5749</v>
      </c>
      <c r="BD116" s="62">
        <v>98779</v>
      </c>
      <c r="BE116" s="62">
        <v>45542</v>
      </c>
      <c r="BF116" s="62">
        <v>52</v>
      </c>
      <c r="BG116" s="62">
        <v>2666</v>
      </c>
      <c r="BH116" s="62">
        <v>9981</v>
      </c>
      <c r="BI116" s="62">
        <v>102482</v>
      </c>
      <c r="BJ116" s="62">
        <v>25847</v>
      </c>
      <c r="BK116" s="62">
        <v>56440</v>
      </c>
      <c r="BL116" s="62">
        <v>40507</v>
      </c>
      <c r="BM116" s="62">
        <v>122626</v>
      </c>
      <c r="BN116" s="62">
        <v>5582</v>
      </c>
      <c r="BO116" s="62">
        <v>19864</v>
      </c>
      <c r="BP116" s="62">
        <v>29368</v>
      </c>
      <c r="BQ116" s="62">
        <v>407601</v>
      </c>
      <c r="BR116" s="62">
        <v>160427</v>
      </c>
      <c r="BS116" s="62">
        <v>50820</v>
      </c>
      <c r="BT116" s="62">
        <v>92472</v>
      </c>
      <c r="BU116" s="62">
        <v>304251</v>
      </c>
      <c r="BV116" s="62">
        <v>7934</v>
      </c>
      <c r="BW116" s="62">
        <v>100087</v>
      </c>
      <c r="BX116" s="62">
        <v>0</v>
      </c>
      <c r="BY116" s="62">
        <v>73433</v>
      </c>
      <c r="BZ116" s="62">
        <v>2754</v>
      </c>
      <c r="CA116" s="62">
        <v>1894</v>
      </c>
      <c r="CB116" s="62">
        <v>35052</v>
      </c>
      <c r="CC116" s="62">
        <v>18217</v>
      </c>
      <c r="CD116" s="62">
        <v>6175</v>
      </c>
      <c r="CE116" s="62">
        <v>76573</v>
      </c>
      <c r="CF116" s="62">
        <v>10967</v>
      </c>
      <c r="CG116" s="62">
        <v>25767</v>
      </c>
      <c r="CH116" s="62">
        <v>167</v>
      </c>
      <c r="CI116" s="62">
        <v>10666</v>
      </c>
      <c r="CJ116" s="62">
        <v>262214</v>
      </c>
      <c r="CK116" s="62">
        <v>200452</v>
      </c>
      <c r="CL116" s="62">
        <v>30751</v>
      </c>
      <c r="CM116" s="62">
        <v>286033</v>
      </c>
      <c r="CN116" s="62">
        <v>10630</v>
      </c>
      <c r="CO116" s="62">
        <v>92814</v>
      </c>
      <c r="CP116" s="62">
        <v>86777</v>
      </c>
      <c r="CQ116" s="62">
        <v>27795</v>
      </c>
      <c r="CR116" s="62">
        <v>35940</v>
      </c>
      <c r="CS116" s="62">
        <v>4722</v>
      </c>
      <c r="CT116" s="62">
        <v>18843</v>
      </c>
      <c r="CU116" s="62">
        <v>129187</v>
      </c>
      <c r="CV116" s="62">
        <v>40291</v>
      </c>
      <c r="CW116" s="62">
        <v>62766</v>
      </c>
      <c r="CX116" s="62">
        <v>28546</v>
      </c>
      <c r="CY116" s="62">
        <v>47168</v>
      </c>
      <c r="CZ116" s="62">
        <v>23185</v>
      </c>
      <c r="DA116" s="62">
        <v>0</v>
      </c>
      <c r="DB116" s="24">
        <v>15504</v>
      </c>
      <c r="DC116" s="24">
        <v>4794878</v>
      </c>
      <c r="DD116" s="43"/>
      <c r="DE116" s="17"/>
      <c r="DF116" s="17"/>
      <c r="DG116" s="17"/>
      <c r="DH116" s="17"/>
      <c r="DI116" s="17"/>
      <c r="DJ116" s="17"/>
      <c r="DK116" s="17"/>
      <c r="DL116" s="17"/>
      <c r="DM116" s="17"/>
      <c r="DN116" s="17"/>
      <c r="DO116" s="17"/>
      <c r="DP116" s="17"/>
      <c r="DQ116" s="17"/>
      <c r="DR116" s="17"/>
    </row>
    <row r="117" spans="1:122" ht="12.75" customHeight="1">
      <c r="A117" s="284">
        <v>970</v>
      </c>
      <c r="B117" s="81" t="s">
        <v>213</v>
      </c>
      <c r="C117" s="41">
        <v>83576</v>
      </c>
      <c r="D117" s="41">
        <v>46963</v>
      </c>
      <c r="E117" s="41">
        <v>10503</v>
      </c>
      <c r="F117" s="41">
        <v>28530</v>
      </c>
      <c r="G117" s="41">
        <v>41388</v>
      </c>
      <c r="H117" s="41">
        <v>0</v>
      </c>
      <c r="I117" s="41">
        <v>30039</v>
      </c>
      <c r="J117" s="41">
        <v>166012</v>
      </c>
      <c r="K117" s="41">
        <v>114909</v>
      </c>
      <c r="L117" s="41">
        <v>11497</v>
      </c>
      <c r="M117" s="41">
        <v>0</v>
      </c>
      <c r="N117" s="41">
        <v>6500</v>
      </c>
      <c r="O117" s="41">
        <v>12480</v>
      </c>
      <c r="P117" s="41">
        <v>23602</v>
      </c>
      <c r="Q117" s="41">
        <v>12577</v>
      </c>
      <c r="R117" s="41">
        <v>25952</v>
      </c>
      <c r="S117" s="41">
        <v>4210</v>
      </c>
      <c r="T117" s="41">
        <v>12699</v>
      </c>
      <c r="U117" s="41">
        <v>8074</v>
      </c>
      <c r="V117" s="41">
        <v>25347</v>
      </c>
      <c r="W117" s="41">
        <v>278702</v>
      </c>
      <c r="X117" s="41">
        <v>234150</v>
      </c>
      <c r="Y117" s="41">
        <v>83198</v>
      </c>
      <c r="Z117" s="41">
        <v>257</v>
      </c>
      <c r="AA117" s="41">
        <v>37488</v>
      </c>
      <c r="AB117" s="41">
        <v>73839</v>
      </c>
      <c r="AC117" s="41">
        <v>472773</v>
      </c>
      <c r="AD117" s="41">
        <v>82844</v>
      </c>
      <c r="AE117" s="41">
        <v>65396</v>
      </c>
      <c r="AF117" s="41">
        <v>18050</v>
      </c>
      <c r="AG117" s="41">
        <v>1002</v>
      </c>
      <c r="AH117" s="41">
        <v>65</v>
      </c>
      <c r="AI117" s="41">
        <v>57539</v>
      </c>
      <c r="AJ117" s="41">
        <v>14108</v>
      </c>
      <c r="AK117" s="41">
        <v>21067</v>
      </c>
      <c r="AL117" s="41">
        <v>1385273</v>
      </c>
      <c r="AM117" s="41">
        <v>4339</v>
      </c>
      <c r="AN117" s="41">
        <v>4215</v>
      </c>
      <c r="AO117" s="41">
        <v>482290</v>
      </c>
      <c r="AP117" s="41">
        <v>26990</v>
      </c>
      <c r="AQ117" s="41">
        <v>23578</v>
      </c>
      <c r="AR117" s="41">
        <v>27948</v>
      </c>
      <c r="AS117" s="41">
        <v>71620</v>
      </c>
      <c r="AT117" s="41">
        <v>40985</v>
      </c>
      <c r="AU117" s="41">
        <v>126698</v>
      </c>
      <c r="AV117" s="41">
        <v>195601</v>
      </c>
      <c r="AW117" s="41">
        <v>17602</v>
      </c>
      <c r="AX117" s="41">
        <v>17364</v>
      </c>
      <c r="AY117" s="41">
        <v>1574</v>
      </c>
      <c r="AZ117" s="41">
        <v>5928</v>
      </c>
      <c r="BA117" s="41">
        <v>7867</v>
      </c>
      <c r="BB117" s="41">
        <v>189097</v>
      </c>
      <c r="BC117" s="41">
        <v>18474</v>
      </c>
      <c r="BD117" s="41">
        <v>469662</v>
      </c>
      <c r="BE117" s="41">
        <v>145774</v>
      </c>
      <c r="BF117" s="41">
        <v>162</v>
      </c>
      <c r="BG117" s="41">
        <v>6244</v>
      </c>
      <c r="BH117" s="41">
        <v>30491</v>
      </c>
      <c r="BI117" s="41">
        <v>221502</v>
      </c>
      <c r="BJ117" s="41">
        <v>58054</v>
      </c>
      <c r="BK117" s="41">
        <v>114841</v>
      </c>
      <c r="BL117" s="41">
        <v>77363</v>
      </c>
      <c r="BM117" s="41">
        <v>335065</v>
      </c>
      <c r="BN117" s="41">
        <v>16790</v>
      </c>
      <c r="BO117" s="41">
        <v>36921</v>
      </c>
      <c r="BP117" s="41">
        <v>44364</v>
      </c>
      <c r="BQ117" s="41">
        <v>577391</v>
      </c>
      <c r="BR117" s="41">
        <v>235409</v>
      </c>
      <c r="BS117" s="41">
        <v>68549</v>
      </c>
      <c r="BT117" s="41">
        <v>120663</v>
      </c>
      <c r="BU117" s="41">
        <v>337142</v>
      </c>
      <c r="BV117" s="41">
        <v>11524</v>
      </c>
      <c r="BW117" s="41">
        <v>131164</v>
      </c>
      <c r="BX117" s="41">
        <v>81725</v>
      </c>
      <c r="BY117" s="41">
        <v>182890</v>
      </c>
      <c r="BZ117" s="41">
        <v>15295</v>
      </c>
      <c r="CA117" s="41">
        <v>2605</v>
      </c>
      <c r="CB117" s="41">
        <v>52245</v>
      </c>
      <c r="CC117" s="41">
        <v>27608</v>
      </c>
      <c r="CD117" s="41">
        <v>7827</v>
      </c>
      <c r="CE117" s="41">
        <v>140835</v>
      </c>
      <c r="CF117" s="41">
        <v>25159</v>
      </c>
      <c r="CG117" s="41">
        <v>42384</v>
      </c>
      <c r="CH117" s="41">
        <v>608</v>
      </c>
      <c r="CI117" s="41">
        <v>22955</v>
      </c>
      <c r="CJ117" s="41">
        <v>365190</v>
      </c>
      <c r="CK117" s="41">
        <v>242209</v>
      </c>
      <c r="CL117" s="41">
        <v>47993</v>
      </c>
      <c r="CM117" s="41">
        <v>492277</v>
      </c>
      <c r="CN117" s="41">
        <v>16302</v>
      </c>
      <c r="CO117" s="41">
        <v>133071</v>
      </c>
      <c r="CP117" s="41">
        <v>111769</v>
      </c>
      <c r="CQ117" s="41">
        <v>46006</v>
      </c>
      <c r="CR117" s="41">
        <v>52354</v>
      </c>
      <c r="CS117" s="41">
        <v>16225</v>
      </c>
      <c r="CT117" s="41">
        <v>49496</v>
      </c>
      <c r="CU117" s="41">
        <v>177865</v>
      </c>
      <c r="CV117" s="41">
        <v>79940</v>
      </c>
      <c r="CW117" s="41">
        <v>150973</v>
      </c>
      <c r="CX117" s="41">
        <v>40689</v>
      </c>
      <c r="CY117" s="41">
        <v>66366</v>
      </c>
      <c r="CZ117" s="41">
        <v>33324</v>
      </c>
      <c r="DA117" s="41">
        <v>11331</v>
      </c>
      <c r="DB117" s="28">
        <v>36239</v>
      </c>
      <c r="DC117" s="28">
        <v>10563609</v>
      </c>
      <c r="DD117" s="43"/>
      <c r="DE117" s="17"/>
      <c r="DF117" s="17"/>
      <c r="DG117" s="17"/>
      <c r="DH117" s="17"/>
      <c r="DI117" s="17"/>
      <c r="DJ117" s="17"/>
      <c r="DK117" s="17"/>
      <c r="DL117" s="17"/>
      <c r="DM117" s="17"/>
      <c r="DN117" s="17"/>
      <c r="DO117" s="17"/>
      <c r="DP117" s="17"/>
      <c r="DQ117" s="17"/>
      <c r="DR117" s="17"/>
    </row>
    <row r="118" spans="1:122" ht="12.75" customHeight="1">
      <c r="A118" s="253"/>
      <c r="B118" s="8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79"/>
      <c r="DD118" s="62"/>
      <c r="DE118" s="17"/>
      <c r="DF118" s="17"/>
      <c r="DG118" s="17"/>
      <c r="DH118" s="17"/>
      <c r="DI118" s="17"/>
      <c r="DJ118" s="17"/>
      <c r="DK118" s="17"/>
      <c r="DL118" s="17"/>
      <c r="DM118" s="17"/>
      <c r="DN118" s="17"/>
      <c r="DO118" s="17"/>
      <c r="DP118" s="17"/>
      <c r="DQ118" s="17"/>
      <c r="DR118" s="17"/>
    </row>
    <row r="119" spans="1:122">
      <c r="A119" s="82"/>
      <c r="B119" s="380" t="s">
        <v>357</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c r="BL119" s="82"/>
      <c r="BM119" s="82"/>
      <c r="BN119" s="82"/>
      <c r="BO119" s="82"/>
      <c r="BP119" s="82"/>
      <c r="BQ119" s="82"/>
      <c r="BR119" s="82"/>
      <c r="BS119" s="82"/>
      <c r="BT119" s="82"/>
      <c r="BU119" s="82"/>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2"/>
      <c r="CX119" s="82"/>
      <c r="CY119" s="82"/>
      <c r="CZ119" s="82"/>
      <c r="DA119" s="82"/>
      <c r="DB119" s="82"/>
      <c r="DC119" s="82"/>
    </row>
    <row r="120" spans="1:122">
      <c r="A120" s="82"/>
      <c r="B120" s="380" t="s">
        <v>358</v>
      </c>
      <c r="C120" s="380">
        <v>6149</v>
      </c>
      <c r="D120" s="380">
        <v>2619</v>
      </c>
      <c r="E120" s="380">
        <v>3919</v>
      </c>
      <c r="F120" s="380">
        <v>4585</v>
      </c>
      <c r="G120" s="380">
        <v>4285</v>
      </c>
      <c r="H120" s="380">
        <v>0</v>
      </c>
      <c r="I120" s="380">
        <v>4958</v>
      </c>
      <c r="J120" s="380">
        <v>29649</v>
      </c>
      <c r="K120" s="380">
        <v>7516</v>
      </c>
      <c r="L120" s="380">
        <v>641</v>
      </c>
      <c r="M120" s="380">
        <v>0</v>
      </c>
      <c r="N120" s="380">
        <v>1006</v>
      </c>
      <c r="O120" s="380">
        <v>1825</v>
      </c>
      <c r="P120" s="380">
        <v>6091</v>
      </c>
      <c r="Q120" s="380">
        <v>3675</v>
      </c>
      <c r="R120" s="380">
        <v>1929</v>
      </c>
      <c r="S120" s="380">
        <v>1210</v>
      </c>
      <c r="T120" s="380">
        <v>3393</v>
      </c>
      <c r="U120" s="380">
        <v>363</v>
      </c>
      <c r="V120" s="380">
        <v>493</v>
      </c>
      <c r="W120" s="380">
        <v>2872</v>
      </c>
      <c r="X120" s="380">
        <v>1137</v>
      </c>
      <c r="Y120" s="380">
        <v>1090</v>
      </c>
      <c r="Z120" s="380">
        <v>27</v>
      </c>
      <c r="AA120" s="380">
        <v>1649</v>
      </c>
      <c r="AB120" s="380">
        <v>6086</v>
      </c>
      <c r="AC120" s="380">
        <v>1854</v>
      </c>
      <c r="AD120" s="380">
        <v>444</v>
      </c>
      <c r="AE120" s="380">
        <v>13707</v>
      </c>
      <c r="AF120" s="380">
        <v>3936</v>
      </c>
      <c r="AG120" s="380">
        <v>166</v>
      </c>
      <c r="AH120" s="380">
        <v>76</v>
      </c>
      <c r="AI120" s="380">
        <v>10185</v>
      </c>
      <c r="AJ120" s="380">
        <v>4564</v>
      </c>
      <c r="AK120" s="380">
        <v>1239</v>
      </c>
      <c r="AL120" s="380">
        <v>17595</v>
      </c>
      <c r="AM120" s="380">
        <v>419</v>
      </c>
      <c r="AN120" s="380">
        <v>1229</v>
      </c>
      <c r="AO120" s="380">
        <v>747</v>
      </c>
      <c r="AP120" s="380">
        <v>5461</v>
      </c>
      <c r="AQ120" s="380">
        <v>4509</v>
      </c>
      <c r="AR120" s="380">
        <v>7343</v>
      </c>
      <c r="AS120" s="380">
        <v>8451</v>
      </c>
      <c r="AT120" s="380">
        <v>10359</v>
      </c>
      <c r="AU120" s="380">
        <v>9432</v>
      </c>
      <c r="AV120" s="380">
        <v>36987</v>
      </c>
      <c r="AW120" s="380">
        <v>5490</v>
      </c>
      <c r="AX120" s="380">
        <v>3584</v>
      </c>
      <c r="AY120" s="380">
        <v>377</v>
      </c>
      <c r="AZ120" s="380">
        <v>1452</v>
      </c>
      <c r="BA120" s="380">
        <v>568</v>
      </c>
      <c r="BB120" s="380">
        <v>35442</v>
      </c>
      <c r="BC120" s="380">
        <v>825</v>
      </c>
      <c r="BD120" s="380">
        <v>32764</v>
      </c>
      <c r="BE120" s="380">
        <v>5189</v>
      </c>
      <c r="BF120" s="380">
        <v>24</v>
      </c>
      <c r="BG120" s="380">
        <v>2499</v>
      </c>
      <c r="BH120" s="380">
        <v>1723</v>
      </c>
      <c r="BI120" s="380">
        <v>64013</v>
      </c>
      <c r="BJ120" s="380">
        <v>17151</v>
      </c>
      <c r="BK120" s="380">
        <v>45581</v>
      </c>
      <c r="BL120" s="380">
        <v>20784</v>
      </c>
      <c r="BM120" s="380">
        <v>16777</v>
      </c>
      <c r="BN120" s="380">
        <v>2523</v>
      </c>
      <c r="BO120" s="380">
        <v>4378</v>
      </c>
      <c r="BP120" s="380">
        <v>15849</v>
      </c>
      <c r="BQ120" s="380">
        <v>228564</v>
      </c>
      <c r="BR120" s="380">
        <v>61007</v>
      </c>
      <c r="BS120" s="380">
        <v>8609</v>
      </c>
      <c r="BT120" s="380">
        <v>10668</v>
      </c>
      <c r="BU120" s="380">
        <v>0</v>
      </c>
      <c r="BV120" s="380">
        <v>5024</v>
      </c>
      <c r="BW120" s="380">
        <v>63794</v>
      </c>
      <c r="BX120" s="380">
        <v>0</v>
      </c>
      <c r="BY120" s="380">
        <v>12348</v>
      </c>
      <c r="BZ120" s="380">
        <v>957</v>
      </c>
      <c r="CA120" s="380">
        <v>743</v>
      </c>
      <c r="CB120" s="380">
        <v>905</v>
      </c>
      <c r="CC120" s="380">
        <v>7609</v>
      </c>
      <c r="CD120" s="380">
        <v>11041</v>
      </c>
      <c r="CE120" s="380">
        <v>4657</v>
      </c>
      <c r="CF120" s="380">
        <v>3409</v>
      </c>
      <c r="CG120" s="380">
        <v>16747</v>
      </c>
      <c r="CH120" s="380">
        <v>713</v>
      </c>
      <c r="CI120" s="380">
        <v>5378</v>
      </c>
      <c r="CJ120" s="380">
        <v>113979</v>
      </c>
      <c r="CK120" s="380">
        <v>121363</v>
      </c>
      <c r="CL120" s="380">
        <v>14460</v>
      </c>
      <c r="CM120" s="380">
        <v>199039</v>
      </c>
      <c r="CN120" s="380">
        <v>8240</v>
      </c>
      <c r="CO120" s="380">
        <v>71308</v>
      </c>
      <c r="CP120" s="380">
        <v>68670</v>
      </c>
      <c r="CQ120" s="380">
        <v>19029</v>
      </c>
      <c r="CR120" s="380">
        <v>8608</v>
      </c>
      <c r="CS120" s="380">
        <v>4573</v>
      </c>
      <c r="CT120" s="380">
        <v>31615</v>
      </c>
      <c r="CU120" s="380">
        <v>74855</v>
      </c>
      <c r="CV120" s="380">
        <v>13937</v>
      </c>
      <c r="CW120" s="380">
        <v>41749</v>
      </c>
      <c r="CX120" s="380">
        <v>8526</v>
      </c>
      <c r="CY120" s="380">
        <v>12497</v>
      </c>
      <c r="CZ120" s="380">
        <v>9582</v>
      </c>
      <c r="DA120" s="380">
        <v>0</v>
      </c>
      <c r="DB120" s="380">
        <v>270</v>
      </c>
      <c r="DC120" s="392">
        <v>1777336</v>
      </c>
    </row>
    <row r="121" spans="1:122">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row>
  </sheetData>
  <sheetProtection sheet="1" objects="1" scenarios="1"/>
  <phoneticPr fontId="41"/>
  <pageMargins left="0.70866141732283472" right="0.70866141732283472" top="0.55118110236220474" bottom="0.55118110236220474" header="0.31496062992125984" footer="0.31496062992125984"/>
  <pageSetup paperSize="9" scale="5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ご利用にあたって（必ずお読みください）</vt:lpstr>
      <vt:lpstr>データ入力表</vt:lpstr>
      <vt:lpstr>①結果</vt:lpstr>
      <vt:lpstr>②表</vt:lpstr>
      <vt:lpstr>③フロー</vt:lpstr>
      <vt:lpstr>④グラフ</vt:lpstr>
      <vt:lpstr>計算</vt:lpstr>
      <vt:lpstr>価格変換</vt:lpstr>
      <vt:lpstr>マージン</vt:lpstr>
      <vt:lpstr>各種係数</vt:lpstr>
      <vt:lpstr>逆行列係数表</vt:lpstr>
      <vt:lpstr>投入係数</vt:lpstr>
      <vt:lpstr>H27取引基本表（生産者）(104)</vt:lpstr>
      <vt:lpstr>②表!Print_Area</vt:lpstr>
      <vt:lpstr>'H27取引基本表（生産者）(104)'!Print_Area</vt:lpstr>
      <vt:lpstr>データ入力表!Print_Area</vt:lpstr>
      <vt:lpstr>②表!Print_Titles</vt:lpstr>
      <vt:lpstr>'H27取引基本表（生産者）(104)'!Print_Titles</vt:lpstr>
      <vt:lpstr>逆行列係数表!Print_Titles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2017-05-29T07:06:10Z</cp:lastPrinted>
  <dcterms:created xsi:type="dcterms:W3CDTF">2010-03-19T06:29:47Z</dcterms:created>
  <dcterms:modified xsi:type="dcterms:W3CDTF">2020-03-11T06:44:03Z</dcterms:modified>
</cp:coreProperties>
</file>