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DNj8KseytnYWjsKgDT/IOnxF85PLeRom+6K7XxaRI711LlEHEEXqOFq64LBA8jXh6ykx+gNL92SzONshTrt3ww==" workbookSaltValue="aRAtWHTypLN9WMfDbECysQ==" workbookSpinCount="100000" lockStructure="1"/>
  <bookViews>
    <workbookView xWindow="0" yWindow="0" windowWidth="20490" windowHeight="76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<sst xmlns="http://schemas.openxmlformats.org/spreadsheetml/2006/main" count="228" uniqueCount="113">
  <si>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</si>
  <si>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</si>
  <si>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</si>
  <si>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</si>
  <si>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</si>
  <si>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</si>
  <si>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</si>
  <si>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</si>
  <si>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</si>
  <si>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</si>
  <si>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</si>
  <si>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</si>
  <si>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</si>
  <si>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</si>
  <si>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</si>
  <si>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</si>
  <si>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</si>
  <si>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</si>
  <si>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</si>
  <si>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</si>
  <si>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</si>
  <si>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</si>
  <si>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</si>
  <si>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</si>
  <si>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</si>
  <si>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</si>
  <si>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</si>
  <si>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</si>
  <si>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</si>
  <si>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</si>
  <si>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</si>
  <si>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</si>
  <si>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</si>
  <si>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</si>
  <si>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</si>
  <si>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</si>
  <si>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</si>
  <si>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</si>
  <si>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</si>
  <si>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</si>
  <si>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</si>
  <si>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</si>
  <si>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</si>
  <si>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</si>
  <si>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</si>
  <si>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</si>
  <si>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</si>
  <si>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</si>
  <si>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</si>
  <si>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</si>
  <si>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</si>
  <si>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</si>
  <si>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</si>
  <si>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</si>
  <si>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</si>
  <si>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</si>
  <si>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</si>
  <si>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</si>
  <si>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</si>
  <si>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</si>
  <si>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</si>
  <si>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</si>
  <si>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</si>
  <si>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</si>
  <si>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</si>
  <si>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</si>
  <si>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</si>
  <si>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</si>
  <si>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</si>
  <si>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</si>
  <si>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</si>
  <si>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</si>
  <si>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</si>
  <si>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</si>
  <si>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</si>
  <si>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</si>
  <si>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</si>
  <si>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</si>
  <si>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</si>
  <si>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</si>
  <si>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</si>
  <si>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</si>
  <si>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</si>
  <si>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</si>
  <si>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</si>
  <si>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</si>
  <si>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</si>
  <si>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</si>
  <si>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</si>
  <si>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</si>
  <si>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</si>
  <si>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</si>
  <si>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</si>
  <si>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</si>
  <si>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</si>
  <si>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</si>
  <si>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</si>
  <si>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</si>
  <si>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</si>
  <si>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</si>
  <si>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</si>
  <si>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</si>
  <si>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</si>
  <si>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</si>
  <si>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</si>
  <si>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</si>
  <si>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</si>
  <si>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</si>
  <si>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</si>
  <si>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</si>
  <si>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センターは平成8年度から供用を開始し、22年を経過しているため、施設の老朽化が進んでいる。今後、施設の維持補修費の増加が見込まれるため、平成26年度に策定した長寿命化計画に沿った計画的な設備更新に取り組んだ。また今後は、平成30年度、令和元年度にストックマネジメント計画を策定し、さらなる経営の健全化を図る。
　管渠は平成8年度に敷設してから22年を経過しているが老朽化は見られない。今後はストックマネジメント計画の実施方針に伴う適切な維持管理を行い、計画的な維持補修及び更新を検討する。</t>
    <rPh sb="1" eb="3">
      <t>ジョウカ</t>
    </rPh>
    <rPh sb="8" eb="10">
      <t>ヘイセイ</t>
    </rPh>
    <rPh sb="12" eb="13">
      <t>ド</t>
    </rPh>
    <rPh sb="120" eb="121">
      <t>レイ</t>
    </rPh>
    <rPh sb="121" eb="122">
      <t>ワ</t>
    </rPh>
    <rPh sb="122" eb="124">
      <t>ガンネン</t>
    </rPh>
    <rPh sb="124" eb="125">
      <t>ド</t>
    </rPh>
    <rPh sb="139" eb="141">
      <t>サクテイ</t>
    </rPh>
    <rPh sb="159" eb="160">
      <t>カン</t>
    </rPh>
    <rPh sb="160" eb="161">
      <t>キョ</t>
    </rPh>
    <rPh sb="162" eb="164">
      <t>ヘイセイ</t>
    </rPh>
    <rPh sb="165" eb="167">
      <t>ネンド</t>
    </rPh>
    <rPh sb="168" eb="170">
      <t>フセツ</t>
    </rPh>
    <rPh sb="176" eb="177">
      <t>ネン</t>
    </rPh>
    <rPh sb="178" eb="180">
      <t>ケイカ</t>
    </rPh>
    <rPh sb="185" eb="188">
      <t>ロウキュウカ</t>
    </rPh>
    <rPh sb="189" eb="190">
      <t>ミ</t>
    </rPh>
    <rPh sb="195" eb="197">
      <t>コンゴ</t>
    </rPh>
    <rPh sb="208" eb="210">
      <t>ケイカク</t>
    </rPh>
    <rPh sb="211" eb="213">
      <t>ジッシ</t>
    </rPh>
    <rPh sb="213" eb="215">
      <t>ホウシン</t>
    </rPh>
    <rPh sb="216" eb="217">
      <t>トモナ</t>
    </rPh>
    <rPh sb="218" eb="220">
      <t>テキセツ</t>
    </rPh>
    <rPh sb="221" eb="223">
      <t>イジ</t>
    </rPh>
    <rPh sb="223" eb="225">
      <t>カンリ</t>
    </rPh>
    <rPh sb="226" eb="227">
      <t>オコナ</t>
    </rPh>
    <rPh sb="229" eb="232">
      <t>ケイカクテキ</t>
    </rPh>
    <rPh sb="233" eb="235">
      <t>イジ</t>
    </rPh>
    <rPh sb="235" eb="237">
      <t>ホシュウ</t>
    </rPh>
    <rPh sb="237" eb="238">
      <t>オヨ</t>
    </rPh>
    <rPh sb="239" eb="241">
      <t>コウシン</t>
    </rPh>
    <rPh sb="242" eb="244">
      <t>ケントウ</t>
    </rPh>
    <phoneticPr fontId="4"/>
  </si>
  <si>
    <t>　普及率は、83.99％であり、漁業集落排水事業と合わせると100％となっている。水洗化率は94.7％、漁業集落排水事業と合わせて94.8％である。今後も引き続き未接続世帯の加入促進を図り、水洗化率100％を目指す。
　浄化センターは供用開始から22年が経過し、施設の老朽化が進んでいる。今後、施設の維持補修費の増加が見込まれるが、平成26年度に策定した長寿命化計画に沿った計画的な設備更新に取り組んだ。今後は、令和元年度にストックマネジメント計画を策定し実施方針に従い、さらなる経営の健全化を図りながら下水道の安定的、持続的な運営に努める。</t>
    <rPh sb="22" eb="24">
      <t>ジギョウ</t>
    </rPh>
    <rPh sb="58" eb="60">
      <t>ジギョウ</t>
    </rPh>
    <rPh sb="74" eb="76">
      <t>コンゴ</t>
    </rPh>
    <rPh sb="77" eb="78">
      <t>ヒ</t>
    </rPh>
    <rPh sb="79" eb="80">
      <t>ツヅ</t>
    </rPh>
    <rPh sb="81" eb="84">
      <t>ミセツゾク</t>
    </rPh>
    <rPh sb="84" eb="86">
      <t>セタイ</t>
    </rPh>
    <rPh sb="87" eb="89">
      <t>カニュウ</t>
    </rPh>
    <rPh sb="89" eb="91">
      <t>ソクシン</t>
    </rPh>
    <rPh sb="92" eb="93">
      <t>ハカ</t>
    </rPh>
    <rPh sb="95" eb="98">
      <t>スイセンカ</t>
    </rPh>
    <rPh sb="98" eb="99">
      <t>リツ</t>
    </rPh>
    <rPh sb="110" eb="112">
      <t>ジョウカ</t>
    </rPh>
    <rPh sb="117" eb="119">
      <t>キョウヨウ</t>
    </rPh>
    <rPh sb="119" eb="121">
      <t>カイシ</t>
    </rPh>
    <rPh sb="125" eb="126">
      <t>ネン</t>
    </rPh>
    <rPh sb="127" eb="129">
      <t>ケイカ</t>
    </rPh>
    <rPh sb="144" eb="146">
      <t>コンゴ</t>
    </rPh>
    <rPh sb="147" eb="149">
      <t>シセツ</t>
    </rPh>
    <rPh sb="150" eb="152">
      <t>イジ</t>
    </rPh>
    <rPh sb="152" eb="154">
      <t>ホシュウ</t>
    </rPh>
    <rPh sb="154" eb="155">
      <t>ヒ</t>
    </rPh>
    <rPh sb="156" eb="158">
      <t>ゾウカ</t>
    </rPh>
    <rPh sb="159" eb="161">
      <t>ミコ</t>
    </rPh>
    <rPh sb="166" eb="168">
      <t>ヘイセイ</t>
    </rPh>
    <rPh sb="170" eb="172">
      <t>ネンド</t>
    </rPh>
    <rPh sb="173" eb="175">
      <t>サクテイ</t>
    </rPh>
    <rPh sb="177" eb="178">
      <t>チョウ</t>
    </rPh>
    <rPh sb="178" eb="181">
      <t>ジュミョウカ</t>
    </rPh>
    <rPh sb="181" eb="183">
      <t>ケイカク</t>
    </rPh>
    <rPh sb="184" eb="185">
      <t>ソ</t>
    </rPh>
    <rPh sb="187" eb="190">
      <t>ケイカクテキ</t>
    </rPh>
    <rPh sb="191" eb="193">
      <t>セツビ</t>
    </rPh>
    <rPh sb="193" eb="195">
      <t>コウシン</t>
    </rPh>
    <rPh sb="196" eb="197">
      <t>ト</t>
    </rPh>
    <rPh sb="198" eb="199">
      <t>ク</t>
    </rPh>
    <rPh sb="202" eb="204">
      <t>コンゴ</t>
    </rPh>
    <rPh sb="206" eb="207">
      <t>レイ</t>
    </rPh>
    <rPh sb="207" eb="208">
      <t>ワ</t>
    </rPh>
    <rPh sb="208" eb="209">
      <t>ガン</t>
    </rPh>
    <rPh sb="209" eb="211">
      <t>ネンド</t>
    </rPh>
    <rPh sb="222" eb="224">
      <t>ケイカク</t>
    </rPh>
    <rPh sb="225" eb="227">
      <t>サクテイ</t>
    </rPh>
    <rPh sb="228" eb="230">
      <t>ジッシ</t>
    </rPh>
    <rPh sb="230" eb="232">
      <t>ホウシン</t>
    </rPh>
    <rPh sb="233" eb="234">
      <t>シタガ</t>
    </rPh>
    <rPh sb="240" eb="242">
      <t>ケイエイ</t>
    </rPh>
    <rPh sb="243" eb="245">
      <t>ケンゼン</t>
    </rPh>
    <rPh sb="245" eb="246">
      <t>カ</t>
    </rPh>
    <rPh sb="247" eb="248">
      <t>ハカ</t>
    </rPh>
    <rPh sb="252" eb="255">
      <t>ゲスイドウ</t>
    </rPh>
    <rPh sb="256" eb="259">
      <t>アンテイテキ</t>
    </rPh>
    <rPh sb="260" eb="263">
      <t>ジゾクテキ</t>
    </rPh>
    <rPh sb="264" eb="266">
      <t>ウンエイ</t>
    </rPh>
    <rPh sb="267" eb="268">
      <t>ツト</t>
    </rPh>
    <phoneticPr fontId="4"/>
  </si>
  <si>
    <t>①収益的収支比率は、使用料収入は人口の減少により減少しているものの、一般会計からの繰入を行い収支比率は概ね均衡している。今後も使用料収入の確保及び維持管理費の節減に努める。
④債務残高については、浄化センター建設費や船団方式建設費負担金等の施設整備に村債を発行しているが、ピーク時の平成10年度以降毎年債務残高は減少している。また、後年度の負担にならないよう、交付税措置の無い村債は発行しない。償還には一般会計からの繰入金を充てているため、企業債残高対事業規模比率は360.11％となっている。
⑤経費回収率については、歳出削減策を行っているが、類団平均より低く推移している。加入促進を図るため料金の値上げは困難なことから、今後も維持管理費の節減に努め、経営の健全化を図る。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⑦施設利用率は、人口減少に伴う有収水量の減少により減少傾向にある。また、今後のスットックマネジメント計画時に適切な施設規模を把握し、スペックダウン等を検討する。
⑧水洗化率は、公共用水域の水質保全のため加入促進に努めてきた結果、類似団体と比較して高く推移している。今後も、未接続世帯への普及促進を図り、水洗化率の向上に努める。</t>
    <rPh sb="16" eb="18">
      <t>ジンコウ</t>
    </rPh>
    <rPh sb="19" eb="21">
      <t>ゲンショウ</t>
    </rPh>
    <rPh sb="24" eb="26">
      <t>ゲンショウ</t>
    </rPh>
    <rPh sb="34" eb="36">
      <t>イッパン</t>
    </rPh>
    <rPh sb="36" eb="38">
      <t>カイケイ</t>
    </rPh>
    <rPh sb="51" eb="52">
      <t>オオム</t>
    </rPh>
    <rPh sb="53" eb="55">
      <t>キンコウ</t>
    </rPh>
    <rPh sb="60" eb="62">
      <t>コンゴ</t>
    </rPh>
    <rPh sb="197" eb="199">
      <t>ショウカン</t>
    </rPh>
    <rPh sb="201" eb="203">
      <t>イッパン</t>
    </rPh>
    <rPh sb="203" eb="205">
      <t>カイケイ</t>
    </rPh>
    <rPh sb="208" eb="210">
      <t>クリイレ</t>
    </rPh>
    <rPh sb="210" eb="211">
      <t>キン</t>
    </rPh>
    <rPh sb="212" eb="213">
      <t>ア</t>
    </rPh>
    <rPh sb="220" eb="222">
      <t>キギョウ</t>
    </rPh>
    <rPh sb="222" eb="223">
      <t>サイ</t>
    </rPh>
    <rPh sb="223" eb="225">
      <t>ザンダカ</t>
    </rPh>
    <rPh sb="225" eb="226">
      <t>タイ</t>
    </rPh>
    <rPh sb="226" eb="228">
      <t>ジギョウ</t>
    </rPh>
    <rPh sb="228" eb="230">
      <t>キボ</t>
    </rPh>
    <rPh sb="230" eb="232">
      <t>ヒリツ</t>
    </rPh>
    <rPh sb="281" eb="283">
      <t>スイイ</t>
    </rPh>
    <rPh sb="288" eb="290">
      <t>カニュウ</t>
    </rPh>
    <rPh sb="290" eb="292">
      <t>ソクシン</t>
    </rPh>
    <rPh sb="293" eb="294">
      <t>ハカ</t>
    </rPh>
    <rPh sb="297" eb="299">
      <t>リョウキン</t>
    </rPh>
    <rPh sb="300" eb="302">
      <t>ネア</t>
    </rPh>
    <rPh sb="304" eb="306">
      <t>コンナン</t>
    </rPh>
    <rPh sb="367" eb="369">
      <t>ジンコウ</t>
    </rPh>
    <rPh sb="370" eb="372">
      <t>ゲンショウ</t>
    </rPh>
    <rPh sb="375" eb="377">
      <t>ゲンショウ</t>
    </rPh>
    <rPh sb="383" eb="384">
      <t>ヒ</t>
    </rPh>
    <rPh sb="385" eb="386">
      <t>ツヅ</t>
    </rPh>
    <rPh sb="436" eb="438">
      <t>ジンコウ</t>
    </rPh>
    <rPh sb="438" eb="440">
      <t>ゲンショウ</t>
    </rPh>
    <rPh sb="441" eb="442">
      <t>トモナ</t>
    </rPh>
    <rPh sb="443" eb="444">
      <t>ユウ</t>
    </rPh>
    <rPh sb="444" eb="445">
      <t>シュウ</t>
    </rPh>
    <rPh sb="453" eb="455">
      <t>ゲンショウ</t>
    </rPh>
    <rPh sb="455" eb="457">
      <t>ケイコウ</t>
    </rPh>
    <rPh sb="478" eb="480">
      <t>ケイカク</t>
    </rPh>
    <rPh sb="516" eb="519">
      <t>コウキョウヨウ</t>
    </rPh>
    <rPh sb="519" eb="521">
      <t>スイイキ</t>
    </rPh>
    <rPh sb="522" eb="524">
      <t>スイシツ</t>
    </rPh>
    <rPh sb="524" eb="526">
      <t>ホゼン</t>
    </rPh>
    <rPh sb="529" eb="531">
      <t>カニュウ</t>
    </rPh>
    <rPh sb="531" eb="533">
      <t>ソクシン</t>
    </rPh>
    <rPh sb="534" eb="535">
      <t>ツト</t>
    </rPh>
    <rPh sb="539" eb="541">
      <t>ケッカ</t>
    </rPh>
    <rPh sb="551" eb="552">
      <t>タカ</t>
    </rPh>
    <rPh sb="553" eb="555">
      <t>スイイ</t>
    </rPh>
    <rPh sb="560" eb="562">
      <t>コンゴ</t>
    </rPh>
    <rPh sb="564" eb="565">
      <t>ミ</t>
    </rPh>
    <rPh sb="565" eb="567">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</si>
</sst>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5-4EDC-8387-43E1A340B5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735-4EDC-8387-43E1A340B5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31.94</c:v>
                </c:pt>
                <c:pt idx="1">
                  <c:v>31.46</c:v>
                </c:pt>
                <c:pt idx="2">
                  <c:v>31.18</c:v>
                </c:pt>
                <c:pt idx="3">
                  <c:v>29.31</c:v>
                </c:pt>
                <c:pt idx="4">
                  <c:v>29.03</c:v>
                </c:pt>
              </c:numCache>
            </c:numRef>
          </c:val>
          <c:extLst>
            <c:ext xmlns:c16="http://schemas.microsoft.com/office/drawing/2014/chart" uri="{C3380CC4-5D6E-409C-BE32-E72D297353CC}">
              <c16:uniqueId val="{00000000-D651-4E03-96BF-78D9B36AFB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651-4E03-96BF-78D9B36AFB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92.67</c:v>
                </c:pt>
                <c:pt idx="1">
                  <c:v>93.13</c:v>
                </c:pt>
                <c:pt idx="2">
                  <c:v>93.81</c:v>
                </c:pt>
                <c:pt idx="3">
                  <c:v>93.91</c:v>
                </c:pt>
                <c:pt idx="4">
                  <c:v>94.66</c:v>
                </c:pt>
              </c:numCache>
            </c:numRef>
          </c:val>
          <c:extLst>
            <c:ext xmlns:c16="http://schemas.microsoft.com/office/drawing/2014/chart" uri="{C3380CC4-5D6E-409C-BE32-E72D297353CC}">
              <c16:uniqueId val="{00000000-5842-491F-A49F-607A6A4807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842-491F-A49F-607A6A4807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99.87</c:v>
                </c:pt>
                <c:pt idx="1">
                  <c:v>99.97</c:v>
                </c:pt>
                <c:pt idx="2">
                  <c:v>99.95</c:v>
                </c:pt>
                <c:pt idx="3">
                  <c:v>99.91</c:v>
                </c:pt>
                <c:pt idx="4">
                  <c:v>99.89</c:v>
                </c:pt>
              </c:numCache>
            </c:numRef>
          </c:val>
          <c:extLst>
            <c:ext xmlns:c16="http://schemas.microsoft.com/office/drawing/2014/chart" uri="{C3380CC4-5D6E-409C-BE32-E72D297353CC}">
              <c16:uniqueId val="{00000000-0935-4EC6-9665-2D74F3B097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5-4EC6-9665-2D74F3B097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4-43CF-9EFF-F4BF2C0A37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4-43CF-9EFF-F4BF2C0A37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5-49C7-9586-E20BB6B19A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5-49C7-9586-E20BB6B19A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2-466C-B06B-01E6780BC2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2-466C-B06B-01E6780BC2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1-4ABD-8830-685D79FDD6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1-4ABD-8830-685D79FDD6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144.05000000000001</c:v>
                </c:pt>
                <c:pt idx="4" formatCode="#,##0.00;&quot;△&quot;#,##0.00;&quot;-&quot;">
                  <c:v>360.11</c:v>
                </c:pt>
              </c:numCache>
            </c:numRef>
          </c:val>
          <c:extLst>
            <c:ext xmlns:c16="http://schemas.microsoft.com/office/drawing/2014/chart" uri="{C3380CC4-5D6E-409C-BE32-E72D297353CC}">
              <c16:uniqueId val="{00000000-E36D-479A-8BD8-273FB0443E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36D-479A-8BD8-273FB0443E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53.34</c:v>
                </c:pt>
                <c:pt idx="1">
                  <c:v>59.64</c:v>
                </c:pt>
                <c:pt idx="2">
                  <c:v>62.26</c:v>
                </c:pt>
                <c:pt idx="3">
                  <c:v>62.98</c:v>
                </c:pt>
                <c:pt idx="4">
                  <c:v>58.24</c:v>
                </c:pt>
              </c:numCache>
            </c:numRef>
          </c:val>
          <c:extLst>
            <c:ext xmlns:c16="http://schemas.microsoft.com/office/drawing/2014/chart" uri="{C3380CC4-5D6E-409C-BE32-E72D297353CC}">
              <c16:uniqueId val="{00000000-C474-4E72-AB33-5938F8B370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474-4E72-AB33-5938F8B370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220.41</c:v>
                </c:pt>
                <c:pt idx="1">
                  <c:v>196.49</c:v>
                </c:pt>
                <c:pt idx="2">
                  <c:v>188.87</c:v>
                </c:pt>
                <c:pt idx="3">
                  <c:v>187.33</c:v>
                </c:pt>
                <c:pt idx="4">
                  <c:v>201.97</c:v>
                </c:pt>
              </c:numCache>
            </c:numRef>
          </c:val>
          <c:extLst>
            <c:ext xmlns:c16="http://schemas.microsoft.com/office/drawing/2014/chart" uri="{C3380CC4-5D6E-409C-BE32-E72D297353CC}">
              <c16:uniqueId val="{00000000-823F-49DF-B243-85900CD72C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823F-49DF-B243-85900CD72C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姫島村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2034</v>
      </c>
      <c r="AM8" s="74"/>
      <c r="AN8" s="74"/>
      <c r="AO8" s="74"/>
      <c r="AP8" s="74"/>
      <c r="AQ8" s="74"/>
      <c r="AR8" s="74"/>
      <c r="AS8" s="74"/>
      <c r="AT8" s="73">
        <f>データ!T6</f>
        <v>6.99</v>
      </c>
      <c r="AU8" s="73"/>
      <c r="AV8" s="73"/>
      <c r="AW8" s="73"/>
      <c r="AX8" s="73"/>
      <c r="AY8" s="73"/>
      <c r="AZ8" s="73"/>
      <c r="BA8" s="73"/>
      <c r="BB8" s="73">
        <f>データ!U6</f>
        <v>290.99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84</v>
      </c>
      <c r="Q10" s="73"/>
      <c r="R10" s="73"/>
      <c r="S10" s="73"/>
      <c r="T10" s="73"/>
      <c r="U10" s="73"/>
      <c r="V10" s="73"/>
      <c r="W10" s="73">
        <f>データ!Q6</f>
        <v>96.55</v>
      </c>
      <c r="X10" s="73"/>
      <c r="Y10" s="73"/>
      <c r="Z10" s="73"/>
      <c r="AA10" s="73"/>
      <c r="AB10" s="73"/>
      <c r="AC10" s="73"/>
      <c r="AD10" s="74">
        <f>データ!R6</f>
        <v>2160</v>
      </c>
      <c r="AE10" s="74"/>
      <c r="AF10" s="74"/>
      <c r="AG10" s="74"/>
      <c r="AH10" s="74"/>
      <c r="AI10" s="74"/>
      <c r="AJ10" s="74"/>
      <c r="AK10" s="2"/>
      <c r="AL10" s="74">
        <f>データ!V6</f>
        <v>1685</v>
      </c>
      <c r="AM10" s="74"/>
      <c r="AN10" s="74"/>
      <c r="AO10" s="74"/>
      <c r="AP10" s="74"/>
      <c r="AQ10" s="74"/>
      <c r="AR10" s="74"/>
      <c r="AS10" s="74"/>
      <c r="AT10" s="73">
        <f>データ!W6</f>
        <v>0.71</v>
      </c>
      <c r="AU10" s="73"/>
      <c r="AV10" s="73"/>
      <c r="AW10" s="73"/>
      <c r="AX10" s="73"/>
      <c r="AY10" s="73"/>
      <c r="AZ10" s="73"/>
      <c r="BA10" s="73"/>
      <c r="BB10" s="73">
        <f>データ!X6</f>
        <v>2373.2399999999998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voM3wzJd2ID3k8ZfVQMZcD/H+pbVbgmfgxuW2sYT+RH7eHXeji19LMa0lzrh3KyI7ebgm1i27KlKW3yMG0zryw==" saltValue="bajyjaOp77Y7xwaRU023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443221</v>
      </c>
      <c r="D6" s="33">
        <f t="shared" si="3"/>
        <v>47</v>
      </c>
      <c r="E6" s="33">
        <f t="shared" si="3"/>
        <v>17</v>
      </c>
      <c r="F6" s="33">
        <f t="shared" si="3"/>
        <v>4</v>
      </c>
      <c r="G6" s="33">
        <f t="shared" si="3"/>
        <v>0</v>
      </c>
      <c r="H6" s="33" t="str">
        <f t="shared" si="3"/>
        <v>大分県　姫島村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v>
      </c>
      <c r="Q6" s="34">
        <f t="shared" si="3"/>
        <v>96.55</v>
      </c>
      <c r="R6" s="34">
        <f t="shared" si="3"/>
        <v>2160</v>
      </c>
      <c r="S6" s="34">
        <f t="shared" si="3"/>
        <v>2034</v>
      </c>
      <c r="T6" s="34">
        <f t="shared" si="3"/>
        <v>6.99</v>
      </c>
      <c r="U6" s="34">
        <f t="shared" si="3"/>
        <v>290.99</v>
      </c>
      <c r="V6" s="34">
        <f t="shared" si="3"/>
        <v>1685</v>
      </c>
      <c r="W6" s="34">
        <f t="shared" si="3"/>
        <v>0.71</v>
      </c>
      <c r="X6" s="34">
        <f t="shared" si="3"/>
        <v>2373.2399999999998</v>
      </c>
      <c r="Y6" s="35">
        <f>IF(Y7="",NA(),Y7)</f>
        <v>99.87</v>
      </c>
      <c r="Z6" s="35">
        <f t="shared" ref="Z6:AH6" si="4">IF(Z7="",NA(),Z7)</f>
        <v>99.97</v>
      </c>
      <c r="AA6" s="35">
        <f t="shared" si="4"/>
        <v>99.95</v>
      </c>
      <c r="AB6" s="35">
        <f t="shared" si="4"/>
        <v>99.91</v>
      </c>
      <c r="AC6" s="35">
        <f t="shared" si="4"/>
        <v>99.89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144.05000000000001</v>
      </c>
      <c r="BJ6" s="35">
        <f t="shared" si="7"/>
        <v>360.11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53.34</v>
      </c>
      <c r="BR6" s="35">
        <f t="shared" ref="BR6:BZ6" si="8">IF(BR7="",NA(),BR7)</f>
        <v>59.64</v>
      </c>
      <c r="BS6" s="35">
        <f t="shared" si="8"/>
        <v>62.26</v>
      </c>
      <c r="BT6" s="35">
        <f t="shared" si="8"/>
        <v>62.98</v>
      </c>
      <c r="BU6" s="35">
        <f t="shared" si="8"/>
        <v>58.24</v>
      </c>
      <c r="BV6" s="35">
        <f t="shared" si="8"/>
        <v>66.56</v>
      </c>
      <c r="BW6" s="35">
        <f t="shared" si="8"/>
        <v>66.22</v>
      </c>
      <c r="BX6" s="35">
        <f t="shared" si="8"/>
        <v>69.87</v>
      </c>
      <c r="BY6" s="35">
        <f t="shared" si="8"/>
        <v>74.3</v>
      </c>
      <c r="BZ6" s="35">
        <f t="shared" si="8"/>
        <v>72.260000000000005</v>
      </c>
      <c r="CA6" s="34" t="str">
        <f>IF(CA7="","",IF(CA7="-","【-】","【"&amp;SUBSTITUTE(TEXT(CA7,"#,##0.00"),"-","△")&amp;"】"))</f>
        <v>【74.48】</v>
      </c>
      <c r="CB6" s="35">
        <f>IF(CB7="",NA(),CB7)</f>
        <v>220.41</v>
      </c>
      <c r="CC6" s="35">
        <f t="shared" ref="CC6:CK6" si="9">IF(CC7="",NA(),CC7)</f>
        <v>196.49</v>
      </c>
      <c r="CD6" s="35">
        <f t="shared" si="9"/>
        <v>188.87</v>
      </c>
      <c r="CE6" s="35">
        <f t="shared" si="9"/>
        <v>187.33</v>
      </c>
      <c r="CF6" s="35">
        <f t="shared" si="9"/>
        <v>201.97</v>
      </c>
      <c r="CG6" s="35">
        <f t="shared" si="9"/>
        <v>244.29</v>
      </c>
      <c r="CH6" s="35">
        <f t="shared" si="9"/>
        <v>246.72</v>
      </c>
      <c r="CI6" s="35">
        <f t="shared" si="9"/>
        <v>234.96</v>
      </c>
      <c r="CJ6" s="35">
        <f t="shared" si="9"/>
        <v>221.81</v>
      </c>
      <c r="CK6" s="35">
        <f t="shared" si="9"/>
        <v>230.02</v>
      </c>
      <c r="CL6" s="34" t="str">
        <f>IF(CL7="","",IF(CL7="-","【-】","【"&amp;SUBSTITUTE(TEXT(CL7,"#,##0.00"),"-","△")&amp;"】"))</f>
        <v>【219.46】</v>
      </c>
      <c r="CM6" s="35">
        <f>IF(CM7="",NA(),CM7)</f>
        <v>31.94</v>
      </c>
      <c r="CN6" s="35">
        <f t="shared" ref="CN6:CV6" si="10">IF(CN7="",NA(),CN7)</f>
        <v>31.46</v>
      </c>
      <c r="CO6" s="35">
        <f t="shared" si="10"/>
        <v>31.18</v>
      </c>
      <c r="CP6" s="35">
        <f t="shared" si="10"/>
        <v>29.31</v>
      </c>
      <c r="CQ6" s="35">
        <f t="shared" si="10"/>
        <v>29.03</v>
      </c>
      <c r="CR6" s="35">
        <f t="shared" si="10"/>
        <v>43.58</v>
      </c>
      <c r="CS6" s="35">
        <f t="shared" si="10"/>
        <v>41.35</v>
      </c>
      <c r="CT6" s="35">
        <f t="shared" si="10"/>
        <v>42.9</v>
      </c>
      <c r="CU6" s="35">
        <f t="shared" si="10"/>
        <v>43.36</v>
      </c>
      <c r="CV6" s="35">
        <f t="shared" si="10"/>
        <v>42.56</v>
      </c>
      <c r="CW6" s="34" t="str">
        <f>IF(CW7="","",IF(CW7="-","【-】","【"&amp;SUBSTITUTE(TEXT(CW7,"#,##0.00"),"-","△")&amp;"】"))</f>
        <v>【42.82】</v>
      </c>
      <c r="CX6" s="35">
        <f>IF(CX7="",NA(),CX7)</f>
        <v>92.67</v>
      </c>
      <c r="CY6" s="35">
        <f t="shared" ref="CY6:DG6" si="11">IF(CY7="",NA(),CY7)</f>
        <v>93.13</v>
      </c>
      <c r="CZ6" s="35">
        <f t="shared" si="11"/>
        <v>93.81</v>
      </c>
      <c r="DA6" s="35">
        <f t="shared" si="11"/>
        <v>93.91</v>
      </c>
      <c r="DB6" s="35">
        <f t="shared" si="11"/>
        <v>94.66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443221</v>
      </c>
      <c r="D7" s="37">
        <v>47</v>
      </c>
      <c r="E7" s="37">
        <v>17</v>
      </c>
      <c r="F7" s="37">
        <v>4</v>
      </c>
      <c r="G7" s="37">
        <v>0</v>
      </c>
      <c r="H7" s="37" t="s">
        <v>97</v>
      </c>
      <c r="I7" s="37" t="s">
        <v>98</v>
      </c>
      <c r="J7" s="37" t="s">
        <v>99</v>
      </c>
      <c r="K7" s="37" t="s">
        <v>100</v>
      </c>
      <c r="L7" s="37" t="s">
        <v>101</v>
      </c>
      <c r="M7" s="37" t="s">
        <v>102</v>
      </c>
      <c r="N7" s="38" t="s">
        <v>103</v>
      </c>
      <c r="O7" s="38" t="s">
        <v>104</v>
      </c>
      <c r="P7" s="38">
        <v>84</v>
      </c>
      <c r="Q7" s="38">
        <v>96.55</v>
      </c>
      <c r="R7" s="38">
        <v>2160</v>
      </c>
      <c r="S7" s="38">
        <v>2034</v>
      </c>
      <c r="T7" s="38">
        <v>6.99</v>
      </c>
      <c r="U7" s="38">
        <v>290.99</v>
      </c>
      <c r="V7" s="38">
        <v>1685</v>
      </c>
      <c r="W7" s="38">
        <v>0.71</v>
      </c>
      <c r="X7" s="38">
        <v>2373.2399999999998</v>
      </c>
      <c r="Y7" s="38">
        <v>99.87</v>
      </c>
      <c r="Z7" s="38">
        <v>99.97</v>
      </c>
      <c r="AA7" s="38">
        <v>99.95</v>
      </c>
      <c r="AB7" s="38">
        <v>99.91</v>
      </c>
      <c r="AC7" s="38">
        <v>99.89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144.05000000000001</v>
      </c>
      <c r="BJ7" s="38">
        <v>360.11</v>
      </c>
      <c r="BK7" s="38">
        <v>1436</v>
      </c>
      <c r="BL7" s="38">
        <v>1434.89</v>
      </c>
      <c r="BM7" s="38">
        <v>1298.9100000000001</v>
      </c>
      <c r="BN7" s="38">
        <v>1243.71</v>
      </c>
      <c r="BO7" s="38">
        <v>1194.1500000000001</v>
      </c>
      <c r="BP7" s="38">
        <v>1209.4000000000001</v>
      </c>
      <c r="BQ7" s="38">
        <v>53.34</v>
      </c>
      <c r="BR7" s="38">
        <v>59.64</v>
      </c>
      <c r="BS7" s="38">
        <v>62.26</v>
      </c>
      <c r="BT7" s="38">
        <v>62.98</v>
      </c>
      <c r="BU7" s="38">
        <v>58.24</v>
      </c>
      <c r="BV7" s="38">
        <v>66.56</v>
      </c>
      <c r="BW7" s="38">
        <v>66.22</v>
      </c>
      <c r="BX7" s="38">
        <v>69.87</v>
      </c>
      <c r="BY7" s="38">
        <v>74.3</v>
      </c>
      <c r="BZ7" s="38">
        <v>72.260000000000005</v>
      </c>
      <c r="CA7" s="38">
        <v>74.48</v>
      </c>
      <c r="CB7" s="38">
        <v>220.41</v>
      </c>
      <c r="CC7" s="38">
        <v>196.49</v>
      </c>
      <c r="CD7" s="38">
        <v>188.87</v>
      </c>
      <c r="CE7" s="38">
        <v>187.33</v>
      </c>
      <c r="CF7" s="38">
        <v>201.97</v>
      </c>
      <c r="CG7" s="38">
        <v>244.29</v>
      </c>
      <c r="CH7" s="38">
        <v>246.72</v>
      </c>
      <c r="CI7" s="38">
        <v>234.96</v>
      </c>
      <c r="CJ7" s="38">
        <v>221.81</v>
      </c>
      <c r="CK7" s="38">
        <v>230.02</v>
      </c>
      <c r="CL7" s="38">
        <v>219.46</v>
      </c>
      <c r="CM7" s="38">
        <v>31.94</v>
      </c>
      <c r="CN7" s="38">
        <v>31.46</v>
      </c>
      <c r="CO7" s="38">
        <v>31.18</v>
      </c>
      <c r="CP7" s="38">
        <v>29.31</v>
      </c>
      <c r="CQ7" s="38">
        <v>29.03</v>
      </c>
      <c r="CR7" s="38">
        <v>43.58</v>
      </c>
      <c r="CS7" s="38">
        <v>41.35</v>
      </c>
      <c r="CT7" s="38">
        <v>42.9</v>
      </c>
      <c r="CU7" s="38">
        <v>43.36</v>
      </c>
      <c r="CV7" s="38">
        <v>42.56</v>
      </c>
      <c r="CW7" s="38">
        <v>42.82</v>
      </c>
      <c r="CX7" s="38">
        <v>92.67</v>
      </c>
      <c r="CY7" s="38">
        <v>93.13</v>
      </c>
      <c r="CZ7" s="38">
        <v>93.81</v>
      </c>
      <c r="DA7" s="38">
        <v>93.91</v>
      </c>
      <c r="DB7" s="38">
        <v>94.66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2020-02-26T04:58:26Z</cp:lastPrinted>
  <dcterms:created xsi:type="dcterms:W3CDTF">2019-12-05T05:14:57Z</dcterms:created>
  <dcterms:modified xsi:type="dcterms:W3CDTF">2020-02-26T05:04:08Z</dcterms:modified>
  <cp:category/>
</cp:coreProperties>
</file>