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kFSOLNwihIK8UmJOqaT0ahZpbb4ds9fREuvQ3BfMQiuVV4zV7KhTyJP04pNU4u7LSl7ugeg7EOUQ5eHSs/8zSA==" workbookSaltValue="wPN3+c8D03X98avdXD3+9Q==" workbookSpinCount="100000" lockStructure="1"/>
  <bookViews>
    <workbookView xWindow="0" yWindow="0" windowWidth="28800" windowHeight="1231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LT32" i="4" l="1"/>
  <c r="AR55" i="4"/>
  <c r="AZ79" i="4"/>
  <c r="AR31" i="4"/>
  <c r="AR32" i="4"/>
  <c r="AR54" i="4"/>
  <c r="LT55" i="4"/>
  <c r="FL31" i="4"/>
  <c r="FL33" i="4"/>
  <c r="QN33" i="4"/>
  <c r="FL54" i="4"/>
  <c r="FL56" i="4"/>
  <c r="QN56" i="4"/>
  <c r="HL79" i="4"/>
  <c r="IM80" i="4"/>
  <c r="Y81" i="4"/>
  <c r="EC81" i="4"/>
  <c r="OY81" i="4"/>
  <c r="GF32" i="4"/>
  <c r="OF32" i="4"/>
  <c r="RH32" i="4"/>
  <c r="GF55" i="4"/>
  <c r="OF55" i="4"/>
  <c r="RH55" i="4"/>
  <c r="NX79"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<sst xmlns="http://schemas.openxmlformats.org/spreadsheetml/2006/main" count="262" uniqueCount="109">
  <si>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</si>
  <si>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</si>
  <si>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</si>
  <si>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</si>
  <si>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</si>
  <si>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</si>
  <si>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</si>
  <si>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</si>
  <si>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</si>
  <si>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</si>
  <si>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</si>
  <si>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</si>
  <si>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</si>
  <si>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</si>
  <si>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</si>
  <si>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</si>
  <si>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</si>
  <si>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</si>
  <si>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</si>
  <si>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</si>
  <si>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</si>
  <si>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</si>
  <si>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</si>
  <si>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</si>
  <si>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</si>
  <si>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</si>
  <si>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</si>
  <si>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</si>
  <si>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</si>
  <si>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</si>
  <si>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</si>
  <si>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</si>
  <si>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</si>
  <si>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</si>
  <si>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</si>
  <si>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</si>
  <si>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</si>
  <si>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</si>
  <si>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</si>
  <si>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</si>
  <si>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</si>
  <si>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</si>
  <si>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</si>
  <si>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</si>
  <si>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</si>
  <si>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</si>
  <si>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</si>
  <si>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</si>
  <si>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</si>
  <si>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</si>
  <si>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</si>
  <si>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</si>
  <si>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</si>
  <si>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</si>
  <si>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</si>
  <si>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</si>
  <si>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</si>
  <si>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</si>
  <si>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</si>
  <si>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</si>
  <si>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</si>
  <si>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</si>
  <si>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</si>
  <si>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</si>
  <si>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</si>
  <si>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</si>
  <si>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</si>
  <si>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</si>
  <si>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</si>
  <si>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</si>
  <si>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</si>
  <si>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</si>
  <si>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</si>
  <si>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</si>
  <si>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</si>
  <si>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</si>
  <si>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</si>
  <si>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</si>
  <si>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</si>
  <si>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</si>
  <si>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</si>
  <si>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</si>
  <si>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</si>
  <si>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</si>
  <si>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</si>
  <si>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</si>
  <si>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</si>
  <si>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</si>
  <si>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</si>
  <si>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</si>
  <si>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442143</t>
  </si>
  <si>
    <t>46</t>
  </si>
  <si>
    <t>02</t>
  </si>
  <si>
    <t>0</t>
  </si>
  <si>
    <t>000</t>
  </si>
  <si>
    <t>大分県　国東市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</si>
  <si>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</si>
  <si>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</si>
  <si>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</si>
  <si>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</si>
  <si>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</si>
  <si>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</si>
  <si>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</si>
  <si>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</si>
  <si>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</si>
  <si>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</si>
  <si>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128%、流動比率5,004%と過去同様平均値を大きく上回っているが、経常収支比率について年々減少傾向にあるため効率的な経営について検討していく必要がある。また、料金回収率についても100％を上回っている。施設利用率についてはH28年度から増加しており受水企業の使用量が増加していることが要因である。また、契約率は契約水量に対する現在配水能力の割合であり、大きな変化はないため横ばいとなっている。</t>
    <rPh sb="1" eb="3">
      <t>ケイジョウ</t>
    </rPh>
    <rPh sb="3" eb="5">
      <t>シュウシ</t>
    </rPh>
    <rPh sb="5" eb="7">
      <t>ヒリツ</t>
    </rPh>
    <rPh sb="12" eb="14">
      <t>リュウドウ</t>
    </rPh>
    <rPh sb="14" eb="16">
      <t>ヒリツ</t>
    </rPh>
    <rPh sb="23" eb="25">
      <t>カコ</t>
    </rPh>
    <rPh sb="25" eb="27">
      <t>ドウヨウ</t>
    </rPh>
    <rPh sb="27" eb="30">
      <t>ヘイキンチ</t>
    </rPh>
    <rPh sb="31" eb="32">
      <t>オオ</t>
    </rPh>
    <rPh sb="34" eb="36">
      <t>ウワマワ</t>
    </rPh>
    <rPh sb="42" eb="44">
      <t>ケイジョウ</t>
    </rPh>
    <rPh sb="44" eb="46">
      <t>シュウシ</t>
    </rPh>
    <rPh sb="46" eb="48">
      <t>ヒリツ</t>
    </rPh>
    <rPh sb="52" eb="54">
      <t>ネンネン</t>
    </rPh>
    <rPh sb="54" eb="56">
      <t>ゲンショウ</t>
    </rPh>
    <rPh sb="56" eb="58">
      <t>ケイコウ</t>
    </rPh>
    <rPh sb="63" eb="66">
      <t>コウリツテキ</t>
    </rPh>
    <rPh sb="67" eb="69">
      <t>ケイエイ</t>
    </rPh>
    <rPh sb="73" eb="75">
      <t>ケントウ</t>
    </rPh>
    <rPh sb="79" eb="81">
      <t>ヒツヨウ</t>
    </rPh>
    <rPh sb="88" eb="90">
      <t>リョウキン</t>
    </rPh>
    <rPh sb="90" eb="92">
      <t>カイシュウ</t>
    </rPh>
    <rPh sb="92" eb="93">
      <t>リツ</t>
    </rPh>
    <rPh sb="103" eb="105">
      <t>ウワマワ</t>
    </rPh>
    <rPh sb="110" eb="112">
      <t>シセツ</t>
    </rPh>
    <rPh sb="112" eb="115">
      <t>リヨウリツ</t>
    </rPh>
    <rPh sb="123" eb="125">
      <t>ネンド</t>
    </rPh>
    <rPh sb="127" eb="129">
      <t>ゾウカ</t>
    </rPh>
    <rPh sb="133" eb="135">
      <t>ジュスイ</t>
    </rPh>
    <rPh sb="135" eb="137">
      <t>キギョウ</t>
    </rPh>
    <rPh sb="138" eb="141">
      <t>シヨウリョウ</t>
    </rPh>
    <rPh sb="142" eb="144">
      <t>ゾウカ</t>
    </rPh>
    <rPh sb="151" eb="153">
      <t>ヨウイン</t>
    </rPh>
    <rPh sb="160" eb="163">
      <t>ケイヤクリツ</t>
    </rPh>
    <rPh sb="164" eb="166">
      <t>ケイヤク</t>
    </rPh>
    <rPh sb="166" eb="168">
      <t>スイリョウ</t>
    </rPh>
    <rPh sb="169" eb="170">
      <t>タイ</t>
    </rPh>
    <rPh sb="172" eb="174">
      <t>ゲンザイ</t>
    </rPh>
    <rPh sb="174" eb="176">
      <t>ハイスイ</t>
    </rPh>
    <rPh sb="176" eb="178">
      <t>ノウリョク</t>
    </rPh>
    <rPh sb="179" eb="181">
      <t>ワリアイ</t>
    </rPh>
    <rPh sb="185" eb="186">
      <t>オオ</t>
    </rPh>
    <rPh sb="188" eb="190">
      <t>ヘンカ</t>
    </rPh>
    <rPh sb="195" eb="196">
      <t>ヨコ</t>
    </rPh>
    <phoneticPr fontId="5"/>
  </si>
  <si>
    <t>　有形固定資産減価償却率が平均を大きく上回っており更新の時期が近づいている。</t>
    <rPh sb="1" eb="3">
      <t>ユウケイ</t>
    </rPh>
    <rPh sb="3" eb="5">
      <t>コテイ</t>
    </rPh>
    <rPh sb="5" eb="7">
      <t>シサン</t>
    </rPh>
    <rPh sb="7" eb="9">
      <t>ゲンカ</t>
    </rPh>
    <rPh sb="9" eb="11">
      <t>ショウキャク</t>
    </rPh>
    <rPh sb="11" eb="12">
      <t>リツ</t>
    </rPh>
    <rPh sb="13" eb="15">
      <t>ヘイキン</t>
    </rPh>
    <rPh sb="16" eb="17">
      <t>オオ</t>
    </rPh>
    <rPh sb="19" eb="21">
      <t>ウワマワ</t>
    </rPh>
    <rPh sb="25" eb="27">
      <t>コウシン</t>
    </rPh>
    <rPh sb="28" eb="30">
      <t>ジキ</t>
    </rPh>
    <rPh sb="31" eb="32">
      <t>チカ</t>
    </rPh>
    <phoneticPr fontId="5"/>
  </si>
  <si>
    <t>　経常収支比率、流動資産ともに経営していく中で、参考となる数値よりも高い数字であり安定した経営を行っているといえる。しかし、老朽化の状況のグラフのとおり管路等の資産の更新が今後近づいているため、将来の更新に備えて更に経営の効率化を図る必要がある。</t>
    <rPh sb="1" eb="3">
      <t>ケイジョウ</t>
    </rPh>
    <rPh sb="3" eb="5">
      <t>シュウシ</t>
    </rPh>
    <rPh sb="5" eb="7">
      <t>ヒリツ</t>
    </rPh>
    <rPh sb="8" eb="10">
      <t>リュウドウ</t>
    </rPh>
    <rPh sb="10" eb="12">
      <t>シサン</t>
    </rPh>
    <rPh sb="15" eb="17">
      <t>ケイエイ</t>
    </rPh>
    <rPh sb="21" eb="22">
      <t>ナカ</t>
    </rPh>
    <rPh sb="24" eb="26">
      <t>サンコウ</t>
    </rPh>
    <rPh sb="29" eb="31">
      <t>スウチ</t>
    </rPh>
    <rPh sb="34" eb="35">
      <t>タカ</t>
    </rPh>
    <rPh sb="36" eb="38">
      <t>スウジ</t>
    </rPh>
    <rPh sb="41" eb="43">
      <t>アンテイ</t>
    </rPh>
    <rPh sb="45" eb="47">
      <t>ケイエイ</t>
    </rPh>
    <rPh sb="48" eb="49">
      <t>オコナ</t>
    </rPh>
    <rPh sb="62" eb="65">
      <t>ロウキュウカ</t>
    </rPh>
    <rPh sb="66" eb="68">
      <t>ジョウキョウ</t>
    </rPh>
    <rPh sb="76" eb="78">
      <t>カンロ</t>
    </rPh>
    <rPh sb="78" eb="79">
      <t>トウ</t>
    </rPh>
    <rPh sb="80" eb="82">
      <t>シサン</t>
    </rPh>
    <rPh sb="83" eb="85">
      <t>コウシン</t>
    </rPh>
    <rPh sb="86" eb="88">
      <t>コンゴ</t>
    </rPh>
    <rPh sb="88" eb="89">
      <t>チカ</t>
    </rPh>
    <rPh sb="97" eb="99">
      <t>ショウライ</t>
    </rPh>
    <rPh sb="100" eb="102">
      <t>コウシン</t>
    </rPh>
    <rPh sb="103" eb="104">
      <t>ソナ</t>
    </rPh>
    <rPh sb="106" eb="107">
      <t>サラ</t>
    </rPh>
    <rPh sb="108" eb="110">
      <t>ケイエイ</t>
    </rPh>
    <rPh sb="111" eb="114">
      <t>コウリツカ</t>
    </rPh>
    <rPh sb="115" eb="116">
      <t>ハカ</t>
    </rPh>
    <rPh sb="117" eb="11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</si>
</sst>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65.45</c:v>
                </c:pt>
                <c:pt idx="1">
                  <c:v>68.680000000000007</c:v>
                </c:pt>
                <c:pt idx="2">
                  <c:v>71.36</c:v>
                </c:pt>
                <c:pt idx="3">
                  <c:v>72.599999999999994</c:v>
                </c:pt>
                <c:pt idx="4">
                  <c:v>73.91</c:v>
                </c:pt>
              </c:numCache>
            </c:numRef>
          </c:val>
          <c:extLst>
            <c:ext xmlns:c16="http://schemas.microsoft.com/office/drawing/2014/chart" uri="{C3380CC4-5D6E-409C-BE32-E72D297353CC}">
              <c16:uniqueId val="{00000000-31A8-49A1-BAC9-67D9FB6DB2D8}"/>
            </c:ext>
          </c:extLst>
        </c:ser>
        <c:dLbls>
          <c:showLegendKey val="0"/>
          <c:showVal val="0"/>
          <c:showCatName val="0"/>
          <c:showSerName val="0"/>
          <c:showPercent val="0"/>
          <c:showBubbleSize val="0"/>
        </c:dLbls>
        <c:gapWidth val="150"/>
        <c:axId val="108648152"/>
        <c:axId val="10864658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31A8-49A1-BAC9-67D9FB6DB2D8}"/>
            </c:ext>
          </c:extLst>
        </c:ser>
        <c:dLbls>
          <c:showLegendKey val="0"/>
          <c:showVal val="0"/>
          <c:showCatName val="0"/>
          <c:showSerName val="0"/>
          <c:showPercent val="0"/>
          <c:showBubbleSize val="0"/>
        </c:dLbls>
        <c:marker val="1"/>
        <c:smooth val="0"/>
        <c:axId val="108648152"/>
        <c:axId val="108646584"/>
      </c:lineChart>
      <c:dateAx>
        <c:axId val="108648152"/>
        <c:scaling>
          <c:orientation val="minMax"/>
        </c:scaling>
        <c:delete val="1"/>
        <c:axPos val="b"/>
        <c:numFmt formatCode="ge" sourceLinked="1"/>
        <c:majorTickMark val="none"/>
        <c:minorTickMark val="none"/>
        <c:tickLblPos val="none"/>
        <c:crossAx val="108646584"/>
        <c:crosses val="autoZero"/>
        <c:auto val="1"/>
        <c:lblOffset val="100"/>
        <c:baseTimeUnit val="years"/>
      </c:dateAx>
      <c:valAx>
        <c:axId val="108646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8648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83-49BA-B290-865BCC3BBCBA}"/>
            </c:ext>
          </c:extLst>
        </c:ser>
        <c:dLbls>
          <c:showLegendKey val="0"/>
          <c:showVal val="0"/>
          <c:showCatName val="0"/>
          <c:showSerName val="0"/>
          <c:showPercent val="0"/>
          <c:showBubbleSize val="0"/>
        </c:dLbls>
        <c:gapWidth val="150"/>
        <c:axId val="278162864"/>
        <c:axId val="27816404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AC83-49BA-B290-865BCC3BBCBA}"/>
            </c:ext>
          </c:extLst>
        </c:ser>
        <c:dLbls>
          <c:showLegendKey val="0"/>
          <c:showVal val="0"/>
          <c:showCatName val="0"/>
          <c:showSerName val="0"/>
          <c:showPercent val="0"/>
          <c:showBubbleSize val="0"/>
        </c:dLbls>
        <c:marker val="1"/>
        <c:smooth val="0"/>
        <c:axId val="278162864"/>
        <c:axId val="278164040"/>
      </c:lineChart>
      <c:dateAx>
        <c:axId val="278162864"/>
        <c:scaling>
          <c:orientation val="minMax"/>
        </c:scaling>
        <c:delete val="1"/>
        <c:axPos val="b"/>
        <c:numFmt formatCode="ge" sourceLinked="1"/>
        <c:majorTickMark val="none"/>
        <c:minorTickMark val="none"/>
        <c:tickLblPos val="none"/>
        <c:crossAx val="278164040"/>
        <c:crosses val="autoZero"/>
        <c:auto val="1"/>
        <c:lblOffset val="100"/>
        <c:baseTimeUnit val="years"/>
      </c:dateAx>
      <c:valAx>
        <c:axId val="278164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81628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154.54</c:v>
                </c:pt>
                <c:pt idx="1">
                  <c:v>149.58000000000001</c:v>
                </c:pt>
                <c:pt idx="2">
                  <c:v>147.68</c:v>
                </c:pt>
                <c:pt idx="3">
                  <c:v>129.03</c:v>
                </c:pt>
                <c:pt idx="4">
                  <c:v>128.05000000000001</c:v>
                </c:pt>
              </c:numCache>
            </c:numRef>
          </c:val>
          <c:extLst>
            <c:ext xmlns:c16="http://schemas.microsoft.com/office/drawing/2014/chart" uri="{C3380CC4-5D6E-409C-BE32-E72D297353CC}">
              <c16:uniqueId val="{00000000-C611-48A5-A45A-40DB1A8D434D}"/>
            </c:ext>
          </c:extLst>
        </c:ser>
        <c:dLbls>
          <c:showLegendKey val="0"/>
          <c:showVal val="0"/>
          <c:showCatName val="0"/>
          <c:showSerName val="0"/>
          <c:showPercent val="0"/>
          <c:showBubbleSize val="0"/>
        </c:dLbls>
        <c:gapWidth val="150"/>
        <c:axId val="278166000"/>
        <c:axId val="27816443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C611-48A5-A45A-40DB1A8D434D}"/>
            </c:ext>
          </c:extLst>
        </c:ser>
        <c:dLbls>
          <c:showLegendKey val="0"/>
          <c:showVal val="0"/>
          <c:showCatName val="0"/>
          <c:showSerName val="0"/>
          <c:showPercent val="0"/>
          <c:showBubbleSize val="0"/>
        </c:dLbls>
        <c:marker val="1"/>
        <c:smooth val="0"/>
        <c:axId val="278166000"/>
        <c:axId val="278164432"/>
      </c:lineChart>
      <c:dateAx>
        <c:axId val="278166000"/>
        <c:scaling>
          <c:orientation val="minMax"/>
        </c:scaling>
        <c:delete val="1"/>
        <c:axPos val="b"/>
        <c:numFmt formatCode="ge" sourceLinked="1"/>
        <c:majorTickMark val="none"/>
        <c:minorTickMark val="none"/>
        <c:tickLblPos val="none"/>
        <c:crossAx val="278164432"/>
        <c:crosses val="autoZero"/>
        <c:auto val="1"/>
        <c:lblOffset val="100"/>
        <c:baseTimeUnit val="years"/>
      </c:dateAx>
      <c:valAx>
        <c:axId val="2781644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8166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CA-4F47-ABAE-98A8AE67ED4D}"/>
            </c:ext>
          </c:extLst>
        </c:ser>
        <c:dLbls>
          <c:showLegendKey val="0"/>
          <c:showVal val="0"/>
          <c:showCatName val="0"/>
          <c:showSerName val="0"/>
          <c:showPercent val="0"/>
          <c:showBubbleSize val="0"/>
        </c:dLbls>
        <c:gapWidth val="150"/>
        <c:axId val="108641096"/>
        <c:axId val="10864227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67CA-4F47-ABAE-98A8AE67ED4D}"/>
            </c:ext>
          </c:extLst>
        </c:ser>
        <c:dLbls>
          <c:showLegendKey val="0"/>
          <c:showVal val="0"/>
          <c:showCatName val="0"/>
          <c:showSerName val="0"/>
          <c:showPercent val="0"/>
          <c:showBubbleSize val="0"/>
        </c:dLbls>
        <c:marker val="1"/>
        <c:smooth val="0"/>
        <c:axId val="108641096"/>
        <c:axId val="108642272"/>
      </c:lineChart>
      <c:dateAx>
        <c:axId val="108641096"/>
        <c:scaling>
          <c:orientation val="minMax"/>
        </c:scaling>
        <c:delete val="1"/>
        <c:axPos val="b"/>
        <c:numFmt formatCode="ge" sourceLinked="1"/>
        <c:majorTickMark val="none"/>
        <c:minorTickMark val="none"/>
        <c:tickLblPos val="none"/>
        <c:crossAx val="108642272"/>
        <c:crosses val="autoZero"/>
        <c:auto val="1"/>
        <c:lblOffset val="100"/>
        <c:baseTimeUnit val="years"/>
      </c:dateAx>
      <c:valAx>
        <c:axId val="108642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8641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0F-4996-8030-3A2DD872E7FF}"/>
            </c:ext>
          </c:extLst>
        </c:ser>
        <c:dLbls>
          <c:showLegendKey val="0"/>
          <c:showVal val="0"/>
          <c:showCatName val="0"/>
          <c:showSerName val="0"/>
          <c:showPercent val="0"/>
          <c:showBubbleSize val="0"/>
        </c:dLbls>
        <c:gapWidth val="150"/>
        <c:axId val="108641488"/>
        <c:axId val="10864266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820F-4996-8030-3A2DD872E7FF}"/>
            </c:ext>
          </c:extLst>
        </c:ser>
        <c:dLbls>
          <c:showLegendKey val="0"/>
          <c:showVal val="0"/>
          <c:showCatName val="0"/>
          <c:showSerName val="0"/>
          <c:showPercent val="0"/>
          <c:showBubbleSize val="0"/>
        </c:dLbls>
        <c:marker val="1"/>
        <c:smooth val="0"/>
        <c:axId val="108641488"/>
        <c:axId val="108642664"/>
      </c:lineChart>
      <c:dateAx>
        <c:axId val="108641488"/>
        <c:scaling>
          <c:orientation val="minMax"/>
        </c:scaling>
        <c:delete val="1"/>
        <c:axPos val="b"/>
        <c:numFmt formatCode="ge" sourceLinked="1"/>
        <c:majorTickMark val="none"/>
        <c:minorTickMark val="none"/>
        <c:tickLblPos val="none"/>
        <c:crossAx val="108642664"/>
        <c:crosses val="autoZero"/>
        <c:auto val="1"/>
        <c:lblOffset val="100"/>
        <c:baseTimeUnit val="years"/>
      </c:dateAx>
      <c:valAx>
        <c:axId val="108642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8641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4330.0600000000004</c:v>
                </c:pt>
                <c:pt idx="1">
                  <c:v>6123.08</c:v>
                </c:pt>
                <c:pt idx="2">
                  <c:v>3230.9</c:v>
                </c:pt>
                <c:pt idx="3">
                  <c:v>1718.32</c:v>
                </c:pt>
                <c:pt idx="4">
                  <c:v>5004.41</c:v>
                </c:pt>
              </c:numCache>
            </c:numRef>
          </c:val>
          <c:extLst>
            <c:ext xmlns:c16="http://schemas.microsoft.com/office/drawing/2014/chart" uri="{C3380CC4-5D6E-409C-BE32-E72D297353CC}">
              <c16:uniqueId val="{00000000-5CC8-490D-88A7-F8B0F7FC5EEB}"/>
            </c:ext>
          </c:extLst>
        </c:ser>
        <c:dLbls>
          <c:showLegendKey val="0"/>
          <c:showVal val="0"/>
          <c:showCatName val="0"/>
          <c:showSerName val="0"/>
          <c:showPercent val="0"/>
          <c:showBubbleSize val="0"/>
        </c:dLbls>
        <c:gapWidth val="150"/>
        <c:axId val="277917344"/>
        <c:axId val="27791656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5CC8-490D-88A7-F8B0F7FC5EEB}"/>
            </c:ext>
          </c:extLst>
        </c:ser>
        <c:dLbls>
          <c:showLegendKey val="0"/>
          <c:showVal val="0"/>
          <c:showCatName val="0"/>
          <c:showSerName val="0"/>
          <c:showPercent val="0"/>
          <c:showBubbleSize val="0"/>
        </c:dLbls>
        <c:marker val="1"/>
        <c:smooth val="0"/>
        <c:axId val="277917344"/>
        <c:axId val="277916560"/>
      </c:lineChart>
      <c:dateAx>
        <c:axId val="277917344"/>
        <c:scaling>
          <c:orientation val="minMax"/>
        </c:scaling>
        <c:delete val="1"/>
        <c:axPos val="b"/>
        <c:numFmt formatCode="ge" sourceLinked="1"/>
        <c:majorTickMark val="none"/>
        <c:minorTickMark val="none"/>
        <c:tickLblPos val="none"/>
        <c:crossAx val="277916560"/>
        <c:crosses val="autoZero"/>
        <c:auto val="1"/>
        <c:lblOffset val="100"/>
        <c:baseTimeUnit val="years"/>
      </c:dateAx>
      <c:valAx>
        <c:axId val="277916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7917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1C-46DE-B5C3-1B91DAC6E1C4}"/>
            </c:ext>
          </c:extLst>
        </c:ser>
        <c:dLbls>
          <c:showLegendKey val="0"/>
          <c:showVal val="0"/>
          <c:showCatName val="0"/>
          <c:showSerName val="0"/>
          <c:showPercent val="0"/>
          <c:showBubbleSize val="0"/>
        </c:dLbls>
        <c:gapWidth val="150"/>
        <c:axId val="277918128"/>
        <c:axId val="27791107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911C-46DE-B5C3-1B91DAC6E1C4}"/>
            </c:ext>
          </c:extLst>
        </c:ser>
        <c:dLbls>
          <c:showLegendKey val="0"/>
          <c:showVal val="0"/>
          <c:showCatName val="0"/>
          <c:showSerName val="0"/>
          <c:showPercent val="0"/>
          <c:showBubbleSize val="0"/>
        </c:dLbls>
        <c:marker val="1"/>
        <c:smooth val="0"/>
        <c:axId val="277918128"/>
        <c:axId val="277911072"/>
      </c:lineChart>
      <c:dateAx>
        <c:axId val="277918128"/>
        <c:scaling>
          <c:orientation val="minMax"/>
        </c:scaling>
        <c:delete val="1"/>
        <c:axPos val="b"/>
        <c:numFmt formatCode="ge" sourceLinked="1"/>
        <c:majorTickMark val="none"/>
        <c:minorTickMark val="none"/>
        <c:tickLblPos val="none"/>
        <c:crossAx val="277911072"/>
        <c:crosses val="autoZero"/>
        <c:auto val="1"/>
        <c:lblOffset val="100"/>
        <c:baseTimeUnit val="years"/>
      </c:dateAx>
      <c:valAx>
        <c:axId val="277911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7918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152.54</c:v>
                </c:pt>
                <c:pt idx="1">
                  <c:v>146.82</c:v>
                </c:pt>
                <c:pt idx="2">
                  <c:v>144.33000000000001</c:v>
                </c:pt>
                <c:pt idx="3">
                  <c:v>121.32</c:v>
                </c:pt>
                <c:pt idx="4">
                  <c:v>119.13</c:v>
                </c:pt>
              </c:numCache>
            </c:numRef>
          </c:val>
          <c:extLst>
            <c:ext xmlns:c16="http://schemas.microsoft.com/office/drawing/2014/chart" uri="{C3380CC4-5D6E-409C-BE32-E72D297353CC}">
              <c16:uniqueId val="{00000000-E8F4-4CE3-8743-6917475C9512}"/>
            </c:ext>
          </c:extLst>
        </c:ser>
        <c:dLbls>
          <c:showLegendKey val="0"/>
          <c:showVal val="0"/>
          <c:showCatName val="0"/>
          <c:showSerName val="0"/>
          <c:showPercent val="0"/>
          <c:showBubbleSize val="0"/>
        </c:dLbls>
        <c:gapWidth val="150"/>
        <c:axId val="277910680"/>
        <c:axId val="27791146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E8F4-4CE3-8743-6917475C9512}"/>
            </c:ext>
          </c:extLst>
        </c:ser>
        <c:dLbls>
          <c:showLegendKey val="0"/>
          <c:showVal val="0"/>
          <c:showCatName val="0"/>
          <c:showSerName val="0"/>
          <c:showPercent val="0"/>
          <c:showBubbleSize val="0"/>
        </c:dLbls>
        <c:marker val="1"/>
        <c:smooth val="0"/>
        <c:axId val="277910680"/>
        <c:axId val="277911464"/>
      </c:lineChart>
      <c:dateAx>
        <c:axId val="277910680"/>
        <c:scaling>
          <c:orientation val="minMax"/>
        </c:scaling>
        <c:delete val="1"/>
        <c:axPos val="b"/>
        <c:numFmt formatCode="ge" sourceLinked="1"/>
        <c:majorTickMark val="none"/>
        <c:minorTickMark val="none"/>
        <c:tickLblPos val="none"/>
        <c:crossAx val="277911464"/>
        <c:crosses val="autoZero"/>
        <c:auto val="1"/>
        <c:lblOffset val="100"/>
        <c:baseTimeUnit val="years"/>
      </c:dateAx>
      <c:valAx>
        <c:axId val="2779114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79106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40.200000000000003</c:v>
                </c:pt>
                <c:pt idx="1">
                  <c:v>41.79</c:v>
                </c:pt>
                <c:pt idx="2">
                  <c:v>42.4</c:v>
                </c:pt>
                <c:pt idx="3">
                  <c:v>50.36</c:v>
                </c:pt>
                <c:pt idx="4">
                  <c:v>51.29</c:v>
                </c:pt>
              </c:numCache>
            </c:numRef>
          </c:val>
          <c:extLst>
            <c:ext xmlns:c16="http://schemas.microsoft.com/office/drawing/2014/chart" uri="{C3380CC4-5D6E-409C-BE32-E72D297353CC}">
              <c16:uniqueId val="{00000000-0E6D-46AB-8C28-DA3DEF052F33}"/>
            </c:ext>
          </c:extLst>
        </c:ser>
        <c:dLbls>
          <c:showLegendKey val="0"/>
          <c:showVal val="0"/>
          <c:showCatName val="0"/>
          <c:showSerName val="0"/>
          <c:showPercent val="0"/>
          <c:showBubbleSize val="0"/>
        </c:dLbls>
        <c:gapWidth val="150"/>
        <c:axId val="277912640"/>
        <c:axId val="2779134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0E6D-46AB-8C28-DA3DEF052F33}"/>
            </c:ext>
          </c:extLst>
        </c:ser>
        <c:dLbls>
          <c:showLegendKey val="0"/>
          <c:showVal val="0"/>
          <c:showCatName val="0"/>
          <c:showSerName val="0"/>
          <c:showPercent val="0"/>
          <c:showBubbleSize val="0"/>
        </c:dLbls>
        <c:marker val="1"/>
        <c:smooth val="0"/>
        <c:axId val="277912640"/>
        <c:axId val="277913424"/>
      </c:lineChart>
      <c:dateAx>
        <c:axId val="277912640"/>
        <c:scaling>
          <c:orientation val="minMax"/>
        </c:scaling>
        <c:delete val="1"/>
        <c:axPos val="b"/>
        <c:numFmt formatCode="ge" sourceLinked="1"/>
        <c:majorTickMark val="none"/>
        <c:minorTickMark val="none"/>
        <c:tickLblPos val="none"/>
        <c:crossAx val="277913424"/>
        <c:crosses val="autoZero"/>
        <c:auto val="1"/>
        <c:lblOffset val="100"/>
        <c:baseTimeUnit val="years"/>
      </c:dateAx>
      <c:valAx>
        <c:axId val="277913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7912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17.170000000000002</c:v>
                </c:pt>
                <c:pt idx="1">
                  <c:v>18.39</c:v>
                </c:pt>
                <c:pt idx="2">
                  <c:v>15.22</c:v>
                </c:pt>
                <c:pt idx="3">
                  <c:v>16.739999999999998</c:v>
                </c:pt>
                <c:pt idx="4">
                  <c:v>19.3</c:v>
                </c:pt>
              </c:numCache>
            </c:numRef>
          </c:val>
          <c:extLst>
            <c:ext xmlns:c16="http://schemas.microsoft.com/office/drawing/2014/chart" uri="{C3380CC4-5D6E-409C-BE32-E72D297353CC}">
              <c16:uniqueId val="{00000000-C0BB-4076-9A6F-F8AC4A0A9893}"/>
            </c:ext>
          </c:extLst>
        </c:ser>
        <c:dLbls>
          <c:showLegendKey val="0"/>
          <c:showVal val="0"/>
          <c:showCatName val="0"/>
          <c:showSerName val="0"/>
          <c:showPercent val="0"/>
          <c:showBubbleSize val="0"/>
        </c:dLbls>
        <c:gapWidth val="150"/>
        <c:axId val="277914600"/>
        <c:axId val="27791499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C0BB-4076-9A6F-F8AC4A0A9893}"/>
            </c:ext>
          </c:extLst>
        </c:ser>
        <c:dLbls>
          <c:showLegendKey val="0"/>
          <c:showVal val="0"/>
          <c:showCatName val="0"/>
          <c:showSerName val="0"/>
          <c:showPercent val="0"/>
          <c:showBubbleSize val="0"/>
        </c:dLbls>
        <c:marker val="1"/>
        <c:smooth val="0"/>
        <c:axId val="277914600"/>
        <c:axId val="277914992"/>
      </c:lineChart>
      <c:dateAx>
        <c:axId val="277914600"/>
        <c:scaling>
          <c:orientation val="minMax"/>
        </c:scaling>
        <c:delete val="1"/>
        <c:axPos val="b"/>
        <c:numFmt formatCode="ge" sourceLinked="1"/>
        <c:majorTickMark val="none"/>
        <c:minorTickMark val="none"/>
        <c:tickLblPos val="none"/>
        <c:crossAx val="277914992"/>
        <c:crosses val="autoZero"/>
        <c:auto val="1"/>
        <c:lblOffset val="100"/>
        <c:baseTimeUnit val="years"/>
      </c:dateAx>
      <c:valAx>
        <c:axId val="277914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79146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46.09</c:v>
                </c:pt>
                <c:pt idx="1">
                  <c:v>41.74</c:v>
                </c:pt>
                <c:pt idx="2">
                  <c:v>41.74</c:v>
                </c:pt>
                <c:pt idx="3">
                  <c:v>41.74</c:v>
                </c:pt>
                <c:pt idx="4">
                  <c:v>41.74</c:v>
                </c:pt>
              </c:numCache>
            </c:numRef>
          </c:val>
          <c:extLst>
            <c:ext xmlns:c16="http://schemas.microsoft.com/office/drawing/2014/chart" uri="{C3380CC4-5D6E-409C-BE32-E72D297353CC}">
              <c16:uniqueId val="{00000000-CD83-4A52-8D9D-6E9B172DE702}"/>
            </c:ext>
          </c:extLst>
        </c:ser>
        <c:dLbls>
          <c:showLegendKey val="0"/>
          <c:showVal val="0"/>
          <c:showCatName val="0"/>
          <c:showSerName val="0"/>
          <c:showPercent val="0"/>
          <c:showBubbleSize val="0"/>
        </c:dLbls>
        <c:gapWidth val="150"/>
        <c:axId val="278168744"/>
        <c:axId val="27816208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CD83-4A52-8D9D-6E9B172DE702}"/>
            </c:ext>
          </c:extLst>
        </c:ser>
        <c:dLbls>
          <c:showLegendKey val="0"/>
          <c:showVal val="0"/>
          <c:showCatName val="0"/>
          <c:showSerName val="0"/>
          <c:showPercent val="0"/>
          <c:showBubbleSize val="0"/>
        </c:dLbls>
        <c:marker val="1"/>
        <c:smooth val="0"/>
        <c:axId val="278168744"/>
        <c:axId val="278162080"/>
      </c:lineChart>
      <c:dateAx>
        <c:axId val="278168744"/>
        <c:scaling>
          <c:orientation val="minMax"/>
        </c:scaling>
        <c:delete val="1"/>
        <c:axPos val="b"/>
        <c:numFmt formatCode="ge" sourceLinked="1"/>
        <c:majorTickMark val="none"/>
        <c:minorTickMark val="none"/>
        <c:tickLblPos val="none"/>
        <c:crossAx val="278162080"/>
        <c:crosses val="autoZero"/>
        <c:auto val="1"/>
        <c:lblOffset val="100"/>
        <c:baseTimeUnit val="years"/>
      </c:dateAx>
      <c:valAx>
        <c:axId val="2781620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78168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大分県　国東市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2300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2</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444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3</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960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154.54</v>
      </c>
      <c r="Y32" s="106"/>
      <c r="Z32" s="106"/>
      <c r="AA32" s="106"/>
      <c r="AB32" s="106"/>
      <c r="AC32" s="106"/>
      <c r="AD32" s="106"/>
      <c r="AE32" s="106"/>
      <c r="AF32" s="106"/>
      <c r="AG32" s="106"/>
      <c r="AH32" s="106"/>
      <c r="AI32" s="106"/>
      <c r="AJ32" s="106"/>
      <c r="AK32" s="106"/>
      <c r="AL32" s="106"/>
      <c r="AM32" s="106"/>
      <c r="AN32" s="106"/>
      <c r="AO32" s="106"/>
      <c r="AP32" s="106"/>
      <c r="AQ32" s="107"/>
      <c r="AR32" s="105">
        <f>データ!U6</f>
        <v>149.58000000000001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147.68</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129.03</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128.05000000000001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4330.0600000000004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6123.08</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3230.9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1718.32</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5004.41</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152.54</v>
      </c>
      <c r="Y55" s="106"/>
      <c r="Z55" s="106"/>
      <c r="AA55" s="106"/>
      <c r="AB55" s="106"/>
      <c r="AC55" s="106"/>
      <c r="AD55" s="106"/>
      <c r="AE55" s="106"/>
      <c r="AF55" s="106"/>
      <c r="AG55" s="106"/>
      <c r="AH55" s="106"/>
      <c r="AI55" s="106"/>
      <c r="AJ55" s="106"/>
      <c r="AK55" s="106"/>
      <c r="AL55" s="106"/>
      <c r="AM55" s="106"/>
      <c r="AN55" s="106"/>
      <c r="AO55" s="106"/>
      <c r="AP55" s="106"/>
      <c r="AQ55" s="107"/>
      <c r="AR55" s="105">
        <f>データ!BM6</f>
        <v>146.82</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144.33000000000001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121.32</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119.13</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40.200000000000003</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41.79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42.4</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50.36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51.29</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17.170000000000002</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18.39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15.22</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16.739999999999998</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19.3</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46.09</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41.74</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41.74</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41.74</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41.74</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108</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65.45</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68.680000000000007</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71.36</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72.599999999999994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73.91</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37</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38</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1QVm25uBpzA7Yo46ZxEFVu5z/7anqYv0oJbqOg3utgtNwzzeESRVpZsElHrEFK9LjcSan3KJoTXAurlpB5ZhAA==" saltValue="GtOQgm9Mzuef7NWtay2gN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154.54</v>
      </c>
      <c r="U6" s="52">
        <f>U7</f>
        <v>149.58000000000001</v>
      </c>
      <c r="V6" s="52">
        <f>V7</f>
        <v>147.68</v>
      </c>
      <c r="W6" s="52">
        <f>W7</f>
        <v>129.03</v>
      </c>
      <c r="X6" s="52">
        <f t="shared" si="3"/>
        <v>128.05000000000001</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4330.0600000000004</v>
      </c>
      <c r="AQ6" s="52">
        <f>AQ7</f>
        <v>6123.08</v>
      </c>
      <c r="AR6" s="52">
        <f>AR7</f>
        <v>3230.9</v>
      </c>
      <c r="AS6" s="52">
        <f>AS7</f>
        <v>1718.32</v>
      </c>
      <c r="AT6" s="52">
        <f t="shared" si="3"/>
        <v>5004.41</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152.54</v>
      </c>
      <c r="BM6" s="52">
        <f>BM7</f>
        <v>146.82</v>
      </c>
      <c r="BN6" s="52">
        <f>BN7</f>
        <v>144.33000000000001</v>
      </c>
      <c r="BO6" s="52">
        <f>BO7</f>
        <v>121.32</v>
      </c>
      <c r="BP6" s="52">
        <f t="shared" si="3"/>
        <v>119.13</v>
      </c>
      <c r="BQ6" s="52">
        <f t="shared" si="3"/>
        <v>91.03</v>
      </c>
      <c r="BR6" s="52">
        <f t="shared" si="3"/>
        <v>100.16</v>
      </c>
      <c r="BS6" s="52">
        <f t="shared" si="3"/>
        <v>100.54</v>
      </c>
      <c r="BT6" s="52">
        <f t="shared" si="3"/>
        <v>95.99</v>
      </c>
      <c r="BU6" s="52">
        <f t="shared" si="3"/>
        <v>94.91</v>
      </c>
      <c r="BV6" s="50" t="str">
        <f>IF(BV7="-","【-】","【"&amp;SUBSTITUTE(TEXT(BV7,"#,##0.00"),"-","△")&amp;"】")</f>
        <v>【114.16】</v>
      </c>
      <c r="BW6" s="52">
        <f t="shared" si="3"/>
        <v>40.200000000000003</v>
      </c>
      <c r="BX6" s="52">
        <f>BX7</f>
        <v>41.79</v>
      </c>
      <c r="BY6" s="52">
        <f>BY7</f>
        <v>42.4</v>
      </c>
      <c r="BZ6" s="52">
        <f>BZ7</f>
        <v>50.36</v>
      </c>
      <c r="CA6" s="52">
        <f t="shared" si="3"/>
        <v>51.29</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17.170000000000002</v>
      </c>
      <c r="CI6" s="52">
        <f>CI7</f>
        <v>18.39</v>
      </c>
      <c r="CJ6" s="52">
        <f>CJ7</f>
        <v>15.22</v>
      </c>
      <c r="CK6" s="52">
        <f>CK7</f>
        <v>16.739999999999998</v>
      </c>
      <c r="CL6" s="52">
        <f t="shared" si="5"/>
        <v>19.3</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46.09</v>
      </c>
      <c r="CT6" s="52">
        <f>CT7</f>
        <v>41.74</v>
      </c>
      <c r="CU6" s="52">
        <f>CU7</f>
        <v>41.74</v>
      </c>
      <c r="CV6" s="52">
        <f>CV7</f>
        <v>41.74</v>
      </c>
      <c r="CW6" s="52">
        <f t="shared" si="6"/>
        <v>41.74</v>
      </c>
      <c r="CX6" s="52">
        <f t="shared" si="6"/>
        <v>52.6</v>
      </c>
      <c r="CY6" s="52">
        <f t="shared" si="6"/>
        <v>52.54</v>
      </c>
      <c r="CZ6" s="52">
        <f t="shared" si="6"/>
        <v>50.81</v>
      </c>
      <c r="DA6" s="52">
        <f t="shared" si="6"/>
        <v>50.28</v>
      </c>
      <c r="DB6" s="52">
        <f t="shared" si="6"/>
        <v>51.42</v>
      </c>
      <c r="DC6" s="50" t="str">
        <f>IF(DC7="-","【-】","【"&amp;SUBSTITUTE(TEXT(DC7,"#,##0.00"),"-","△")&amp;"】")</f>
        <v>【77.10】</v>
      </c>
      <c r="DD6" s="52">
        <f t="shared" ref="DD6:DM6" si="7">DD7</f>
        <v>65.45</v>
      </c>
      <c r="DE6" s="52">
        <f>DE7</f>
        <v>68.680000000000007</v>
      </c>
      <c r="DF6" s="52">
        <f>DF7</f>
        <v>71.36</v>
      </c>
      <c r="DG6" s="52">
        <f>DG7</f>
        <v>72.599999999999994</v>
      </c>
      <c r="DH6" s="52">
        <f t="shared" si="7"/>
        <v>73.91</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89</v>
      </c>
      <c r="C7" s="54" t="s">
        <v>90</v>
      </c>
      <c r="D7" s="54" t="s">
        <v>91</v>
      </c>
      <c r="E7" s="54" t="s">
        <v>92</v>
      </c>
      <c r="F7" s="54" t="s">
        <v>93</v>
      </c>
      <c r="G7" s="54" t="s">
        <v>94</v>
      </c>
      <c r="H7" s="54" t="s">
        <v>95</v>
      </c>
      <c r="I7" s="54" t="s">
        <v>96</v>
      </c>
      <c r="J7" s="54" t="s">
        <v>97</v>
      </c>
      <c r="K7" s="55">
        <v>2300</v>
      </c>
      <c r="L7" s="54" t="s">
        <v>98</v>
      </c>
      <c r="M7" s="55">
        <v>2</v>
      </c>
      <c r="N7" s="55">
        <v>444</v>
      </c>
      <c r="O7" s="56" t="s">
        <v>99</v>
      </c>
      <c r="P7" s="56">
        <v>95</v>
      </c>
      <c r="Q7" s="55">
        <v>3</v>
      </c>
      <c r="R7" s="55">
        <v>960</v>
      </c>
      <c r="S7" s="54" t="s">
        <v>100</v>
      </c>
      <c r="T7" s="57">
        <v>154.54</v>
      </c>
      <c r="U7" s="57">
        <v>149.58000000000001</v>
      </c>
      <c r="V7" s="57">
        <v>147.68</v>
      </c>
      <c r="W7" s="57">
        <v>129.03</v>
      </c>
      <c r="X7" s="57">
        <v>128.05000000000001</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4330.0600000000004</v>
      </c>
      <c r="AQ7" s="57">
        <v>6123.08</v>
      </c>
      <c r="AR7" s="57">
        <v>3230.9</v>
      </c>
      <c r="AS7" s="57">
        <v>1718.32</v>
      </c>
      <c r="AT7" s="57">
        <v>5004.41</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152.54</v>
      </c>
      <c r="BM7" s="57">
        <v>146.82</v>
      </c>
      <c r="BN7" s="57">
        <v>144.33000000000001</v>
      </c>
      <c r="BO7" s="57">
        <v>121.32</v>
      </c>
      <c r="BP7" s="57">
        <v>119.13</v>
      </c>
      <c r="BQ7" s="57">
        <v>91.03</v>
      </c>
      <c r="BR7" s="57">
        <v>100.16</v>
      </c>
      <c r="BS7" s="57">
        <v>100.54</v>
      </c>
      <c r="BT7" s="57">
        <v>95.99</v>
      </c>
      <c r="BU7" s="57">
        <v>94.91</v>
      </c>
      <c r="BV7" s="57">
        <v>114.16</v>
      </c>
      <c r="BW7" s="57">
        <v>40.200000000000003</v>
      </c>
      <c r="BX7" s="57">
        <v>41.79</v>
      </c>
      <c r="BY7" s="57">
        <v>42.4</v>
      </c>
      <c r="BZ7" s="57">
        <v>50.36</v>
      </c>
      <c r="CA7" s="57">
        <v>51.29</v>
      </c>
      <c r="CB7" s="57">
        <v>45.86</v>
      </c>
      <c r="CC7" s="57">
        <v>42.5</v>
      </c>
      <c r="CD7" s="57">
        <v>42.19</v>
      </c>
      <c r="CE7" s="57">
        <v>44.55</v>
      </c>
      <c r="CF7" s="57">
        <v>47.36</v>
      </c>
      <c r="CG7" s="57">
        <v>18.71</v>
      </c>
      <c r="CH7" s="57">
        <v>17.170000000000002</v>
      </c>
      <c r="CI7" s="57">
        <v>18.39</v>
      </c>
      <c r="CJ7" s="57">
        <v>15.22</v>
      </c>
      <c r="CK7" s="57">
        <v>16.739999999999998</v>
      </c>
      <c r="CL7" s="57">
        <v>19.3</v>
      </c>
      <c r="CM7" s="57">
        <v>35.78</v>
      </c>
      <c r="CN7" s="57">
        <v>35.909999999999997</v>
      </c>
      <c r="CO7" s="57">
        <v>35.54</v>
      </c>
      <c r="CP7" s="57">
        <v>35.24</v>
      </c>
      <c r="CQ7" s="57">
        <v>35.22</v>
      </c>
      <c r="CR7" s="57">
        <v>55.52</v>
      </c>
      <c r="CS7" s="57">
        <v>46.09</v>
      </c>
      <c r="CT7" s="57">
        <v>41.74</v>
      </c>
      <c r="CU7" s="57">
        <v>41.74</v>
      </c>
      <c r="CV7" s="57">
        <v>41.74</v>
      </c>
      <c r="CW7" s="57">
        <v>41.74</v>
      </c>
      <c r="CX7" s="57">
        <v>52.6</v>
      </c>
      <c r="CY7" s="57">
        <v>52.54</v>
      </c>
      <c r="CZ7" s="57">
        <v>50.81</v>
      </c>
      <c r="DA7" s="57">
        <v>50.28</v>
      </c>
      <c r="DB7" s="57">
        <v>51.42</v>
      </c>
      <c r="DC7" s="57">
        <v>77.099999999999994</v>
      </c>
      <c r="DD7" s="57">
        <v>65.45</v>
      </c>
      <c r="DE7" s="57">
        <v>68.680000000000007</v>
      </c>
      <c r="DF7" s="57">
        <v>71.36</v>
      </c>
      <c r="DG7" s="57">
        <v>72.599999999999994</v>
      </c>
      <c r="DH7" s="57">
        <v>73.91</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154.54</v>
      </c>
      <c r="V11" s="64">
        <f>IF(U6="-",NA(),U6)</f>
        <v>149.58000000000001</v>
      </c>
      <c r="W11" s="64">
        <f>IF(V6="-",NA(),V6)</f>
        <v>147.68</v>
      </c>
      <c r="X11" s="64">
        <f>IF(W6="-",NA(),W6)</f>
        <v>129.03</v>
      </c>
      <c r="Y11" s="64">
        <f>IF(X6="-",NA(),X6)</f>
        <v>128.05000000000001</v>
      </c>
      <c r="AE11" s="63" t="s">
        <v>23</v>
      </c>
      <c r="AF11" s="64">
        <f>IF(AE6="-",NA(),AE6)</f>
        <v>0</v>
      </c>
      <c r="AG11" s="64">
        <f>IF(AF6="-",NA(),AF6)</f>
        <v>0</v>
      </c>
      <c r="AH11" s="64">
        <f>IF(AG6="-",NA(),AG6)</f>
        <v>0</v>
      </c>
      <c r="AI11" s="64">
        <f>IF(AH6="-",NA(),AH6)</f>
        <v>0</v>
      </c>
      <c r="AJ11" s="64">
        <f>IF(AI6="-",NA(),AI6)</f>
        <v>0</v>
      </c>
      <c r="AP11" s="63" t="s">
        <v>23</v>
      </c>
      <c r="AQ11" s="64">
        <f>IF(AP6="-",NA(),AP6)</f>
        <v>4330.0600000000004</v>
      </c>
      <c r="AR11" s="64">
        <f>IF(AQ6="-",NA(),AQ6)</f>
        <v>6123.08</v>
      </c>
      <c r="AS11" s="64">
        <f>IF(AR6="-",NA(),AR6)</f>
        <v>3230.9</v>
      </c>
      <c r="AT11" s="64">
        <f>IF(AS6="-",NA(),AS6)</f>
        <v>1718.32</v>
      </c>
      <c r="AU11" s="64">
        <f>IF(AT6="-",NA(),AT6)</f>
        <v>5004.41</v>
      </c>
      <c r="BA11" s="63" t="s">
        <v>23</v>
      </c>
      <c r="BB11" s="64">
        <f>IF(BA6="-",NA(),BA6)</f>
        <v>0</v>
      </c>
      <c r="BC11" s="64">
        <f>IF(BB6="-",NA(),BB6)</f>
        <v>0</v>
      </c>
      <c r="BD11" s="64">
        <f>IF(BC6="-",NA(),BC6)</f>
        <v>0</v>
      </c>
      <c r="BE11" s="64">
        <f>IF(BD6="-",NA(),BD6)</f>
        <v>0</v>
      </c>
      <c r="BF11" s="64">
        <f>IF(BE6="-",NA(),BE6)</f>
        <v>0</v>
      </c>
      <c r="BL11" s="63" t="s">
        <v>23</v>
      </c>
      <c r="BM11" s="64">
        <f>IF(BL6="-",NA(),BL6)</f>
        <v>152.54</v>
      </c>
      <c r="BN11" s="64">
        <f>IF(BM6="-",NA(),BM6)</f>
        <v>146.82</v>
      </c>
      <c r="BO11" s="64">
        <f>IF(BN6="-",NA(),BN6)</f>
        <v>144.33000000000001</v>
      </c>
      <c r="BP11" s="64">
        <f>IF(BO6="-",NA(),BO6)</f>
        <v>121.32</v>
      </c>
      <c r="BQ11" s="64">
        <f>IF(BP6="-",NA(),BP6)</f>
        <v>119.13</v>
      </c>
      <c r="BW11" s="63" t="s">
        <v>23</v>
      </c>
      <c r="BX11" s="64">
        <f>IF(BW6="-",NA(),BW6)</f>
        <v>40.200000000000003</v>
      </c>
      <c r="BY11" s="64">
        <f>IF(BX6="-",NA(),BX6)</f>
        <v>41.79</v>
      </c>
      <c r="BZ11" s="64">
        <f>IF(BY6="-",NA(),BY6)</f>
        <v>42.4</v>
      </c>
      <c r="CA11" s="64">
        <f>IF(BZ6="-",NA(),BZ6)</f>
        <v>50.36</v>
      </c>
      <c r="CB11" s="64">
        <f>IF(CA6="-",NA(),CA6)</f>
        <v>51.29</v>
      </c>
      <c r="CH11" s="63" t="s">
        <v>23</v>
      </c>
      <c r="CI11" s="64">
        <f>IF(CH6="-",NA(),CH6)</f>
        <v>17.170000000000002</v>
      </c>
      <c r="CJ11" s="64">
        <f>IF(CI6="-",NA(),CI6)</f>
        <v>18.39</v>
      </c>
      <c r="CK11" s="64">
        <f>IF(CJ6="-",NA(),CJ6)</f>
        <v>15.22</v>
      </c>
      <c r="CL11" s="64">
        <f>IF(CK6="-",NA(),CK6)</f>
        <v>16.739999999999998</v>
      </c>
      <c r="CM11" s="64">
        <f>IF(CL6="-",NA(),CL6)</f>
        <v>19.3</v>
      </c>
      <c r="CS11" s="63" t="s">
        <v>23</v>
      </c>
      <c r="CT11" s="64">
        <f>IF(CS6="-",NA(),CS6)</f>
        <v>46.09</v>
      </c>
      <c r="CU11" s="64">
        <f>IF(CT6="-",NA(),CT6)</f>
        <v>41.74</v>
      </c>
      <c r="CV11" s="64">
        <f>IF(CU6="-",NA(),CU6)</f>
        <v>41.74</v>
      </c>
      <c r="CW11" s="64">
        <f>IF(CV6="-",NA(),CV6)</f>
        <v>41.74</v>
      </c>
      <c r="CX11" s="64">
        <f>IF(CW6="-",NA(),CW6)</f>
        <v>41.74</v>
      </c>
      <c r="DD11" s="63" t="s">
        <v>23</v>
      </c>
      <c r="DE11" s="64">
        <f>IF(DD6="-",NA(),DD6)</f>
        <v>65.45</v>
      </c>
      <c r="DF11" s="64">
        <f>IF(DE6="-",NA(),DE6)</f>
        <v>68.680000000000007</v>
      </c>
      <c r="DG11" s="64">
        <f>IF(DF6="-",NA(),DF6)</f>
        <v>71.36</v>
      </c>
      <c r="DH11" s="64">
        <f>IF(DG6="-",NA(),DG6)</f>
        <v>72.599999999999994</v>
      </c>
      <c r="DI11" s="64">
        <f>IF(DH6="-",NA(),DH6)</f>
        <v>73.91</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2020-02-04T05:11:02Z</cp:lastPrinted>
  <dcterms:created xsi:type="dcterms:W3CDTF">2019-12-05T07:47:34Z</dcterms:created>
  <dcterms:modified xsi:type="dcterms:W3CDTF">2020-02-04T05:21:03Z</dcterms:modified>
  <cp:category/>
</cp:coreProperties>
</file>