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0.207\share\上下水道管理課\【新】上水・簡水業務関係\＝決算会計運営＝\-=県照会等=-\H20～\経営比較分析表\H31\"/>
    </mc:Choice>
  </mc:AlternateContent>
  <workbookProtection workbookAlgorithmName="SHA-512" workbookHashValue="b/hA7hqOc3D+gPq50oQqs/JmVFcuLHTEhVLK4+XoZk8SQQAQt2OQHriyfd59LoBkmaIOuzMIT62vMDSgosGcOg==" workbookSaltValue="WtOqZ9FnOChcGimYl5r04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<sst xmlns="http://schemas.openxmlformats.org/spreadsheetml/2006/main" count="225" uniqueCount="112">
  <si>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</si>
  <si>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</si>
  <si>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</si>
  <si>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</si>
  <si>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</si>
  <si>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</si>
  <si>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</si>
  <si>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</si>
  <si>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</si>
  <si>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</si>
  <si>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</si>
  <si>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</si>
  <si>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</si>
  <si>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</si>
  <si>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</si>
  <si>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</si>
  <si>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</si>
  <si>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</si>
  <si>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</si>
  <si>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</si>
  <si>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</si>
  <si>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</si>
  <si>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</si>
  <si>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</si>
  <si>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</si>
  <si>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</si>
  <si>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</si>
  <si>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</si>
  <si>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</si>
  <si>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</si>
  <si>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</si>
  <si>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</si>
  <si>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</si>
  <si>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</si>
  <si>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</si>
  <si>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</si>
  <si>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</si>
  <si>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</si>
  <si>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</si>
  <si>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</si>
  <si>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</si>
  <si>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</si>
  <si>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</si>
  <si>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</si>
  <si>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</si>
  <si>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</si>
  <si>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</si>
  <si>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</si>
  <si>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</si>
  <si>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</si>
  <si>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</si>
  <si>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</si>
  <si>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</si>
  <si>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</si>
  <si>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</si>
  <si>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</si>
  <si>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</si>
  <si>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</si>
  <si>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</si>
  <si>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</si>
  <si>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</si>
  <si>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</si>
  <si>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</si>
  <si>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</si>
  <si>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</si>
  <si>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</si>
  <si>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</si>
  <si>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</si>
  <si>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</si>
  <si>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</si>
  <si>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</si>
  <si>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</si>
  <si>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</si>
  <si>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</si>
  <si>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</si>
  <si>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</si>
  <si>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</si>
  <si>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</si>
  <si>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</si>
  <si>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</si>
  <si>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</si>
  <si>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</si>
  <si>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</si>
  <si>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</si>
  <si>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</si>
  <si>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</si>
  <si>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</si>
  <si>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</si>
  <si>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</si>
  <si>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</si>
  <si>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</si>
  <si>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</si>
  <si>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</si>
  <si>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</si>
  <si>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</si>
  <si>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</si>
  <si>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</si>
  <si>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</si>
  <si>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</si>
  <si>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</si>
  <si>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</si>
  <si>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</si>
  <si>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</si>
  <si>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</si>
  <si>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</si>
  <si>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</si>
  <si>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</si>
  <si>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</si>
  <si>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</si>
  <si>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以降に管路の更新が行われていません。管路延長の割合を示す管路更新率は、他都市と比べ低い水準で推移しています。平成26年度に更新率が上昇しているのは、上北簡易水道が整備され、決算に加わったことによるものです。臼杵市の簡易水道は比較的新しい施設でありますが、令和２年度から上水道へ統合します。今後は管の耐震化等計画的に整備していく必要があります。</t>
    <rPh sb="0" eb="2">
      <t>ヘイセイ</t>
    </rPh>
    <rPh sb="6" eb="8">
      <t>イコウ</t>
    </rPh>
    <rPh sb="9" eb="11">
      <t>カンロ</t>
    </rPh>
    <rPh sb="15" eb="16">
      <t>オコナ</t>
    </rPh>
    <rPh sb="133" eb="135">
      <t>レイワ</t>
    </rPh>
    <rPh sb="136" eb="137">
      <t>ネン</t>
    </rPh>
    <rPh sb="137" eb="138">
      <t>ド</t>
    </rPh>
    <rPh sb="140" eb="143">
      <t>ジョウスイドウ</t>
    </rPh>
    <rPh sb="144" eb="146">
      <t>トウゴウ</t>
    </rPh>
    <phoneticPr fontId="4"/>
  </si>
  <si>
    <t>臼杵市の簡易水道は、中臼杵、東神野、上北の３地区の簡易水道を法非適用特別会計で運営してきました。運営方法は、水道企業職員が兼務し維持管理等を同時に実施することで効率化を進めています。
上北簡易水道を平成29年度に水道事業へ統合し、令和２年度から中臼杵、東神野についても統合を行う予定です。また、統合以降も上水道と同じく施設の更新投資の計画を策定していく予定です。</t>
    <rPh sb="115" eb="117">
      <t>レイワ</t>
    </rPh>
    <rPh sb="118" eb="119">
      <t>ネン</t>
    </rPh>
    <rPh sb="119" eb="120">
      <t>ド</t>
    </rPh>
    <rPh sb="147" eb="149">
      <t>トウゴウ</t>
    </rPh>
    <rPh sb="149" eb="151">
      <t>イコウ</t>
    </rPh>
    <phoneticPr fontId="4"/>
  </si>
  <si>
    <t>臼杵市の簡易水道事業については、平成29年度より上北簡易水道を上水道に統合しました。
①『収益的収支比率』・・・総費用に地方債償還金を加えた額が総収益でをどの程度賄えているかを表す指標です。100％に届いておらず、厳しい経営状況です。上北簡易水道が上水道に統合されたことにより収益・支出ともに減となりましたが、収益の減少の幅が支出の減少の幅より大きくなったため、平成29年度以降の数値は減となりました。
④『企業債残高対給水収益比率』・・・給水収益に対する企業債残高の割合であり、企業債残高の規模を表す指標です。類似団体と比較しても全国平均と比較しても依然として大きく上回っています。しかし平成25年度をピークに減少傾向にあることから、今後も経営を圧迫しないよう減らしていきます。なお平成29年度は上北簡水の上水道統合に伴い、残高が大きく減少しています。
⑤『料金回収率』・・・給水に係る費用がどの程度給水収益で賄えているかを表した指標であり、類似団体と比較しても全国平均と比較しても下回っています。給水に係る費用が料金収入以外の繰入金等で賄われている状況にあります。
⑥『給水原価』・・・有収水量1㎥あたりどれだけの費用がかかっているかを表す指標です。平成28年度より数値が大きく悪化していますが、これは平成27年度まで上水道事業で負担していた簡易水道施設の維持管理委託費用を、簡易水道会計で負担するようになり、維持管理費用が増加したことが主な要因です。
⑦『施設利用率』・・・配水能力に対する配水量の割合を示し、施設の利用状況を判断する指標です。類似団体平均は上回っていますが、全国平均は下回っています。平成26年度は上北簡易水道が新たに加わったものの、供用開始後一時十分な配水が行われなかったため施設の利用率が下がっています。今後も漏水等に注意し、利用率をさらに上げていく必要があります。
⑧『有収率」・・・施設の稼働状況が収益につながっているかを判断する指標です。類似団体平均や全国平均ともに上回っています。今後もこの状態を維持しながら100％に近づけていきます。</t>
    <rPh sb="187" eb="189">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</si>
</sst>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22.53</c:v>
                </c:pt>
                <c:pt idx="1">
                  <c:v>0</c:v>
                </c:pt>
                <c:pt idx="2">
                  <c:v>0</c:v>
                </c:pt>
                <c:pt idx="3">
                  <c:v>0</c:v>
                </c:pt>
                <c:pt idx="4">
                  <c:v>0</c:v>
                </c:pt>
              </c:numCache>
            </c:numRef>
          </c:val>
          <c:extLst>
            <c:ext xmlns:c16="http://schemas.microsoft.com/office/drawing/2014/chart" uri="{C3380CC4-5D6E-409C-BE32-E72D297353CC}">
              <c16:uniqueId val="{00000000-0D39-48BE-B039-C502442A264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0D39-48BE-B039-C502442A264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44.55</c:v>
                </c:pt>
                <c:pt idx="1">
                  <c:v>50.42</c:v>
                </c:pt>
                <c:pt idx="2">
                  <c:v>51.22</c:v>
                </c:pt>
                <c:pt idx="3">
                  <c:v>52.28</c:v>
                </c:pt>
                <c:pt idx="4">
                  <c:v>51.56</c:v>
                </c:pt>
              </c:numCache>
            </c:numRef>
          </c:val>
          <c:extLst>
            <c:ext xmlns:c16="http://schemas.microsoft.com/office/drawing/2014/chart" uri="{C3380CC4-5D6E-409C-BE32-E72D297353CC}">
              <c16:uniqueId val="{00000000-E3E7-4D69-B001-181CCF79AD9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E3E7-4D69-B001-181CCF79AD9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93.05</c:v>
                </c:pt>
                <c:pt idx="1">
                  <c:v>92</c:v>
                </c:pt>
                <c:pt idx="2">
                  <c:v>91.62</c:v>
                </c:pt>
                <c:pt idx="3">
                  <c:v>91.6</c:v>
                </c:pt>
                <c:pt idx="4">
                  <c:v>90.49</c:v>
                </c:pt>
              </c:numCache>
            </c:numRef>
          </c:val>
          <c:extLst>
            <c:ext xmlns:c16="http://schemas.microsoft.com/office/drawing/2014/chart" uri="{C3380CC4-5D6E-409C-BE32-E72D297353CC}">
              <c16:uniqueId val="{00000000-B5BA-4142-AE45-8C8B8FA6849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5BA-4142-AE45-8C8B8FA6849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46.89</c:v>
                </c:pt>
                <c:pt idx="1">
                  <c:v>51.79</c:v>
                </c:pt>
                <c:pt idx="2">
                  <c:v>57.01</c:v>
                </c:pt>
                <c:pt idx="3">
                  <c:v>50.33</c:v>
                </c:pt>
                <c:pt idx="4">
                  <c:v>46.98</c:v>
                </c:pt>
              </c:numCache>
            </c:numRef>
          </c:val>
          <c:extLst>
            <c:ext xmlns:c16="http://schemas.microsoft.com/office/drawing/2014/chart" uri="{C3380CC4-5D6E-409C-BE32-E72D297353CC}">
              <c16:uniqueId val="{00000000-8903-4F32-AF03-C84B1EC2267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903-4F32-AF03-C84B1EC2267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7-4A1A-8EE7-F0080C7EA26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7-4A1A-8EE7-F0080C7EA26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A-4FED-B16E-AA5AA576FC2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A-4FED-B16E-AA5AA576FC2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02-4D22-9A9B-389DE32FB36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02-4D22-9A9B-389DE32FB36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9B-45AE-B9BC-91085FB8725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B-45AE-B9BC-91085FB8725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6594.43</c:v>
                </c:pt>
                <c:pt idx="1">
                  <c:v>5556.41</c:v>
                </c:pt>
                <c:pt idx="2">
                  <c:v>5656.55</c:v>
                </c:pt>
                <c:pt idx="3">
                  <c:v>4498.17</c:v>
                </c:pt>
                <c:pt idx="4">
                  <c:v>4336.74</c:v>
                </c:pt>
              </c:numCache>
            </c:numRef>
          </c:val>
          <c:extLst>
            <c:ext xmlns:c16="http://schemas.microsoft.com/office/drawing/2014/chart" uri="{C3380CC4-5D6E-409C-BE32-E72D297353CC}">
              <c16:uniqueId val="{00000000-CEDE-4F8B-9570-36474E4108B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CEDE-4F8B-9570-36474E4108B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23.83</c:v>
                </c:pt>
                <c:pt idx="1">
                  <c:v>25.61</c:v>
                </c:pt>
                <c:pt idx="2">
                  <c:v>20.54</c:v>
                </c:pt>
                <c:pt idx="3">
                  <c:v>21.18</c:v>
                </c:pt>
                <c:pt idx="4">
                  <c:v>22</c:v>
                </c:pt>
              </c:numCache>
            </c:numRef>
          </c:val>
          <c:extLst>
            <c:ext xmlns:c16="http://schemas.microsoft.com/office/drawing/2014/chart" uri="{C3380CC4-5D6E-409C-BE32-E72D297353CC}">
              <c16:uniqueId val="{00000000-842B-4FB9-98C1-6D792CBBB00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842B-4FB9-98C1-6D792CBBB00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707.62</c:v>
                </c:pt>
                <c:pt idx="1">
                  <c:v>672.95</c:v>
                </c:pt>
                <c:pt idx="2">
                  <c:v>841.11</c:v>
                </c:pt>
                <c:pt idx="3">
                  <c:v>818.75</c:v>
                </c:pt>
                <c:pt idx="4">
                  <c:v>801.79</c:v>
                </c:pt>
              </c:numCache>
            </c:numRef>
          </c:val>
          <c:extLst>
            <c:ext xmlns:c16="http://schemas.microsoft.com/office/drawing/2014/chart" uri="{C3380CC4-5D6E-409C-BE32-E72D297353CC}">
              <c16:uniqueId val="{00000000-F61C-427F-9788-25379D05439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F61C-427F-9788-25379D05439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臼杵市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38761</v>
      </c>
      <c r="AM8" s="72"/>
      <c r="AN8" s="72"/>
      <c r="AO8" s="72"/>
      <c r="AP8" s="72"/>
      <c r="AQ8" s="72"/>
      <c r="AR8" s="72"/>
      <c r="AS8" s="72"/>
      <c r="AT8" s="71">
        <f>データ!$S$6</f>
        <v>291.2</v>
      </c>
      <c r="AU8" s="71"/>
      <c r="AV8" s="71"/>
      <c r="AW8" s="71"/>
      <c r="AX8" s="71"/>
      <c r="AY8" s="71"/>
      <c r="AZ8" s="71"/>
      <c r="BA8" s="71"/>
      <c r="BB8" s="71">
        <f>データ!$T$6</f>
        <v>133.11000000000001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1.77</v>
      </c>
      <c r="Q10" s="71"/>
      <c r="R10" s="71"/>
      <c r="S10" s="71"/>
      <c r="T10" s="71"/>
      <c r="U10" s="71"/>
      <c r="V10" s="71"/>
      <c r="W10" s="72">
        <f>データ!$Q$6</f>
        <v>2930</v>
      </c>
      <c r="X10" s="72"/>
      <c r="Y10" s="72"/>
      <c r="Z10" s="72"/>
      <c r="AA10" s="72"/>
      <c r="AB10" s="72"/>
      <c r="AC10" s="72"/>
      <c r="AD10" s="2"/>
      <c r="AE10" s="2"/>
      <c r="AF10" s="2"/>
      <c r="AG10" s="2"/>
      <c r="AH10" s="2"/>
      <c r="AI10" s="2"/>
      <c r="AJ10" s="2"/>
      <c r="AK10" s="2"/>
      <c r="AL10" s="72">
        <f>データ!$U$6</f>
        <v>682</v>
      </c>
      <c r="AM10" s="72"/>
      <c r="AN10" s="72"/>
      <c r="AO10" s="72"/>
      <c r="AP10" s="72"/>
      <c r="AQ10" s="72"/>
      <c r="AR10" s="72"/>
      <c r="AS10" s="72"/>
      <c r="AT10" s="71">
        <f>データ!$V$6</f>
        <v>8.0399999999999991</v>
      </c>
      <c r="AU10" s="71"/>
      <c r="AV10" s="71"/>
      <c r="AW10" s="71"/>
      <c r="AX10" s="71"/>
      <c r="AY10" s="71"/>
      <c r="AZ10" s="71"/>
      <c r="BA10" s="71"/>
      <c r="BB10" s="71">
        <f>データ!$W$6</f>
        <v>84.83</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G9Za4hq+FGJv94Nv695PZL1usQ4FSExG2llx3VAMJh7hUlWlD2zB8sAjMdbHPD18tdd64Opn+rAU+CJsLY9quA==" saltValue="S/UmLVK01e57JqqomhnH3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442062</v>
      </c>
      <c r="D6" s="34">
        <f t="shared" si="3"/>
        <v>47</v>
      </c>
      <c r="E6" s="34">
        <f t="shared" si="3"/>
        <v>1</v>
      </c>
      <c r="F6" s="34">
        <f t="shared" si="3"/>
        <v>0</v>
      </c>
      <c r="G6" s="34">
        <f t="shared" si="3"/>
        <v>0</v>
      </c>
      <c r="H6" s="34" t="str">
        <f t="shared" si="3"/>
        <v>大分県　臼杵市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1.77</v>
      </c>
      <c r="Q6" s="35">
        <f t="shared" si="3"/>
        <v>2930</v>
      </c>
      <c r="R6" s="35">
        <f t="shared" si="3"/>
        <v>38761</v>
      </c>
      <c r="S6" s="35">
        <f t="shared" si="3"/>
        <v>291.2</v>
      </c>
      <c r="T6" s="35">
        <f t="shared" si="3"/>
        <v>133.11000000000001</v>
      </c>
      <c r="U6" s="35">
        <f t="shared" si="3"/>
        <v>682</v>
      </c>
      <c r="V6" s="35">
        <f t="shared" si="3"/>
        <v>8.0399999999999991</v>
      </c>
      <c r="W6" s="35">
        <f t="shared" si="3"/>
        <v>84.83</v>
      </c>
      <c r="X6" s="36">
        <f>IF(X7="",NA(),X7)</f>
        <v>46.89</v>
      </c>
      <c r="Y6" s="36">
        <f t="shared" ref="Y6:AG6" si="4">IF(Y7="",NA(),Y7)</f>
        <v>51.79</v>
      </c>
      <c r="Z6" s="36">
        <f t="shared" si="4"/>
        <v>57.01</v>
      </c>
      <c r="AA6" s="36">
        <f t="shared" si="4"/>
        <v>50.33</v>
      </c>
      <c r="AB6" s="36">
        <f t="shared" si="4"/>
        <v>46.98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6594.43</v>
      </c>
      <c r="BF6" s="36">
        <f t="shared" ref="BF6:BN6" si="7">IF(BF7="",NA(),BF7)</f>
        <v>5556.41</v>
      </c>
      <c r="BG6" s="36">
        <f t="shared" si="7"/>
        <v>5656.55</v>
      </c>
      <c r="BH6" s="36">
        <f t="shared" si="7"/>
        <v>4498.17</v>
      </c>
      <c r="BI6" s="36">
        <f t="shared" si="7"/>
        <v>4336.74</v>
      </c>
      <c r="BJ6" s="36">
        <f t="shared" si="7"/>
        <v>1486.62</v>
      </c>
      <c r="BK6" s="36">
        <f t="shared" si="7"/>
        <v>1510.14</v>
      </c>
      <c r="BL6" s="36">
        <f t="shared" si="7"/>
        <v>1595.62</v>
      </c>
      <c r="BM6" s="36">
        <f t="shared" si="7"/>
        <v>1302.33</v>
      </c>
      <c r="BN6" s="36">
        <f t="shared" si="7"/>
        <v>1274.21</v>
      </c>
      <c r="BO6" s="35" t="str">
        <f>IF(BO7="","",IF(BO7="-","【-】","【"&amp;SUBSTITUTE(TEXT(BO7,"#,##0.00"),"-","△")&amp;"】"))</f>
        <v>【1,074.14】</v>
      </c>
      <c r="BP6" s="36">
        <f>IF(BP7="",NA(),BP7)</f>
        <v>23.83</v>
      </c>
      <c r="BQ6" s="36">
        <f t="shared" ref="BQ6:BY6" si="8">IF(BQ7="",NA(),BQ7)</f>
        <v>25.61</v>
      </c>
      <c r="BR6" s="36">
        <f t="shared" si="8"/>
        <v>20.54</v>
      </c>
      <c r="BS6" s="36">
        <f t="shared" si="8"/>
        <v>21.18</v>
      </c>
      <c r="BT6" s="36">
        <f t="shared" si="8"/>
        <v>22</v>
      </c>
      <c r="BU6" s="36">
        <f t="shared" si="8"/>
        <v>24.39</v>
      </c>
      <c r="BV6" s="36">
        <f t="shared" si="8"/>
        <v>22.67</v>
      </c>
      <c r="BW6" s="36">
        <f t="shared" si="8"/>
        <v>37.92</v>
      </c>
      <c r="BX6" s="36">
        <f t="shared" si="8"/>
        <v>40.89</v>
      </c>
      <c r="BY6" s="36">
        <f t="shared" si="8"/>
        <v>41.25</v>
      </c>
      <c r="BZ6" s="35" t="str">
        <f>IF(BZ7="","",IF(BZ7="-","【-】","【"&amp;SUBSTITUTE(TEXT(BZ7,"#,##0.00"),"-","△")&amp;"】"))</f>
        <v>【54.36】</v>
      </c>
      <c r="CA6" s="36">
        <f>IF(CA7="",NA(),CA7)</f>
        <v>707.62</v>
      </c>
      <c r="CB6" s="36">
        <f t="shared" ref="CB6:CJ6" si="9">IF(CB7="",NA(),CB7)</f>
        <v>672.95</v>
      </c>
      <c r="CC6" s="36">
        <f t="shared" si="9"/>
        <v>841.11</v>
      </c>
      <c r="CD6" s="36">
        <f t="shared" si="9"/>
        <v>818.75</v>
      </c>
      <c r="CE6" s="36">
        <f t="shared" si="9"/>
        <v>801.79</v>
      </c>
      <c r="CF6" s="36">
        <f t="shared" si="9"/>
        <v>734.18</v>
      </c>
      <c r="CG6" s="36">
        <f t="shared" si="9"/>
        <v>789.62</v>
      </c>
      <c r="CH6" s="36">
        <f t="shared" si="9"/>
        <v>423.18</v>
      </c>
      <c r="CI6" s="36">
        <f t="shared" si="9"/>
        <v>383.2</v>
      </c>
      <c r="CJ6" s="36">
        <f t="shared" si="9"/>
        <v>383.25</v>
      </c>
      <c r="CK6" s="35" t="str">
        <f>IF(CK7="","",IF(CK7="-","【-】","【"&amp;SUBSTITUTE(TEXT(CK7,"#,##0.00"),"-","△")&amp;"】"))</f>
        <v>【296.40】</v>
      </c>
      <c r="CL6" s="36">
        <f>IF(CL7="",NA(),CL7)</f>
        <v>44.55</v>
      </c>
      <c r="CM6" s="36">
        <f t="shared" ref="CM6:CU6" si="10">IF(CM7="",NA(),CM7)</f>
        <v>50.42</v>
      </c>
      <c r="CN6" s="36">
        <f t="shared" si="10"/>
        <v>51.22</v>
      </c>
      <c r="CO6" s="36">
        <f t="shared" si="10"/>
        <v>52.28</v>
      </c>
      <c r="CP6" s="36">
        <f t="shared" si="10"/>
        <v>51.56</v>
      </c>
      <c r="CQ6" s="36">
        <f t="shared" si="10"/>
        <v>48.36</v>
      </c>
      <c r="CR6" s="36">
        <f t="shared" si="10"/>
        <v>48.7</v>
      </c>
      <c r="CS6" s="36">
        <f t="shared" si="10"/>
        <v>46.9</v>
      </c>
      <c r="CT6" s="36">
        <f t="shared" si="10"/>
        <v>47.95</v>
      </c>
      <c r="CU6" s="36">
        <f t="shared" si="10"/>
        <v>48.26</v>
      </c>
      <c r="CV6" s="35" t="str">
        <f>IF(CV7="","",IF(CV7="-","【-】","【"&amp;SUBSTITUTE(TEXT(CV7,"#,##0.00"),"-","△")&amp;"】"))</f>
        <v>【55.95】</v>
      </c>
      <c r="CW6" s="36">
        <f>IF(CW7="",NA(),CW7)</f>
        <v>93.05</v>
      </c>
      <c r="CX6" s="36">
        <f t="shared" ref="CX6:DF6" si="11">IF(CX7="",NA(),CX7)</f>
        <v>92</v>
      </c>
      <c r="CY6" s="36">
        <f t="shared" si="11"/>
        <v>91.62</v>
      </c>
      <c r="CZ6" s="36">
        <f t="shared" si="11"/>
        <v>91.6</v>
      </c>
      <c r="DA6" s="36">
        <f t="shared" si="11"/>
        <v>90.49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22.53</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442062</v>
      </c>
      <c r="D7" s="38">
        <v>47</v>
      </c>
      <c r="E7" s="38">
        <v>1</v>
      </c>
      <c r="F7" s="38">
        <v>0</v>
      </c>
      <c r="G7" s="38">
        <v>0</v>
      </c>
      <c r="H7" s="38" t="s">
        <v>96</v>
      </c>
      <c r="I7" s="38" t="s">
        <v>97</v>
      </c>
      <c r="J7" s="38" t="s">
        <v>98</v>
      </c>
      <c r="K7" s="38" t="s">
        <v>99</v>
      </c>
      <c r="L7" s="38" t="s">
        <v>100</v>
      </c>
      <c r="M7" s="38" t="s">
        <v>101</v>
      </c>
      <c r="N7" s="39" t="s">
        <v>102</v>
      </c>
      <c r="O7" s="39" t="s">
        <v>103</v>
      </c>
      <c r="P7" s="39">
        <v>1.77</v>
      </c>
      <c r="Q7" s="39">
        <v>2930</v>
      </c>
      <c r="R7" s="39">
        <v>38761</v>
      </c>
      <c r="S7" s="39">
        <v>291.2</v>
      </c>
      <c r="T7" s="39">
        <v>133.11000000000001</v>
      </c>
      <c r="U7" s="39">
        <v>682</v>
      </c>
      <c r="V7" s="39">
        <v>8.0399999999999991</v>
      </c>
      <c r="W7" s="39">
        <v>84.83</v>
      </c>
      <c r="X7" s="39">
        <v>46.89</v>
      </c>
      <c r="Y7" s="39">
        <v>51.79</v>
      </c>
      <c r="Z7" s="39">
        <v>57.01</v>
      </c>
      <c r="AA7" s="39">
        <v>50.33</v>
      </c>
      <c r="AB7" s="39">
        <v>46.98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6594.43</v>
      </c>
      <c r="BF7" s="39">
        <v>5556.41</v>
      </c>
      <c r="BG7" s="39">
        <v>5656.55</v>
      </c>
      <c r="BH7" s="39">
        <v>4498.17</v>
      </c>
      <c r="BI7" s="39">
        <v>4336.74</v>
      </c>
      <c r="BJ7" s="39">
        <v>1486.62</v>
      </c>
      <c r="BK7" s="39">
        <v>1510.14</v>
      </c>
      <c r="BL7" s="39">
        <v>1595.62</v>
      </c>
      <c r="BM7" s="39">
        <v>1302.33</v>
      </c>
      <c r="BN7" s="39">
        <v>1274.21</v>
      </c>
      <c r="BO7" s="39">
        <v>1074.1400000000001</v>
      </c>
      <c r="BP7" s="39">
        <v>23.83</v>
      </c>
      <c r="BQ7" s="39">
        <v>25.61</v>
      </c>
      <c r="BR7" s="39">
        <v>20.54</v>
      </c>
      <c r="BS7" s="39">
        <v>21.18</v>
      </c>
      <c r="BT7" s="39">
        <v>22</v>
      </c>
      <c r="BU7" s="39">
        <v>24.39</v>
      </c>
      <c r="BV7" s="39">
        <v>22.67</v>
      </c>
      <c r="BW7" s="39">
        <v>37.92</v>
      </c>
      <c r="BX7" s="39">
        <v>40.89</v>
      </c>
      <c r="BY7" s="39">
        <v>41.25</v>
      </c>
      <c r="BZ7" s="39">
        <v>54.36</v>
      </c>
      <c r="CA7" s="39">
        <v>707.62</v>
      </c>
      <c r="CB7" s="39">
        <v>672.95</v>
      </c>
      <c r="CC7" s="39">
        <v>841.11</v>
      </c>
      <c r="CD7" s="39">
        <v>818.75</v>
      </c>
      <c r="CE7" s="39">
        <v>801.79</v>
      </c>
      <c r="CF7" s="39">
        <v>734.18</v>
      </c>
      <c r="CG7" s="39">
        <v>789.62</v>
      </c>
      <c r="CH7" s="39">
        <v>423.18</v>
      </c>
      <c r="CI7" s="39">
        <v>383.2</v>
      </c>
      <c r="CJ7" s="39">
        <v>383.25</v>
      </c>
      <c r="CK7" s="39">
        <v>296.39999999999998</v>
      </c>
      <c r="CL7" s="39">
        <v>44.55</v>
      </c>
      <c r="CM7" s="39">
        <v>50.42</v>
      </c>
      <c r="CN7" s="39">
        <v>51.22</v>
      </c>
      <c r="CO7" s="39">
        <v>52.28</v>
      </c>
      <c r="CP7" s="39">
        <v>51.56</v>
      </c>
      <c r="CQ7" s="39">
        <v>48.36</v>
      </c>
      <c r="CR7" s="39">
        <v>48.7</v>
      </c>
      <c r="CS7" s="39">
        <v>46.9</v>
      </c>
      <c r="CT7" s="39">
        <v>47.95</v>
      </c>
      <c r="CU7" s="39">
        <v>48.26</v>
      </c>
      <c r="CV7" s="39">
        <v>55.95</v>
      </c>
      <c r="CW7" s="39">
        <v>93.05</v>
      </c>
      <c r="CX7" s="39">
        <v>92</v>
      </c>
      <c r="CY7" s="39">
        <v>91.62</v>
      </c>
      <c r="CZ7" s="39">
        <v>91.6</v>
      </c>
      <c r="DA7" s="39">
        <v>90.49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22.53</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2020-01-24T04:20:48Z</cp:lastPrinted>
  <dcterms:created xsi:type="dcterms:W3CDTF">2019-12-05T04:40:11Z</dcterms:created>
  <dcterms:modified xsi:type="dcterms:W3CDTF">2020-01-24T04:20:49Z</dcterms:modified>
  <cp:category/>
</cp:coreProperties>
</file>