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1.47.4\54\上下水道局\01　経営管理課\01 経営係\02 予算・決算\経営分析・補足調査\経営分析表\R2（Ｈ30年度決算）\提出用\"/>
    </mc:Choice>
  </mc:AlternateContent>
  <workbookProtection workbookAlgorithmName="SHA-512" workbookHashValue="G9N1K8zHda3PQ0vzhzvBRkC6XH2gUZDmOMvLT/+PQm+E2DnalKfBzM5RO+WLeU9C3Li+HKsIwklu4MFybTJtuQ==" workbookSaltValue="WWLXuVVV4nKYyrOzXCs+nA==" workbookSpinCount="100000" lockStructure="1"/>
  <bookViews>
    <workbookView xWindow="0" yWindow="0" windowWidth="24000" windowHeight="96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I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<sst xmlns="http://schemas.openxmlformats.org/spreadsheetml/2006/main" count="228" uniqueCount="113">
  <si>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</si>
  <si>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</si>
  <si>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</si>
  <si>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</si>
  <si>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</si>
  <si>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</si>
  <si>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</si>
  <si>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</si>
  <si>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</si>
  <si>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</si>
  <si>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</si>
  <si>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</si>
  <si>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</si>
  <si>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</si>
  <si>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</si>
  <si>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</si>
  <si>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</si>
  <si>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</si>
  <si>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</si>
  <si>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</si>
  <si>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</si>
  <si>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</si>
  <si>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</si>
  <si>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</si>
  <si>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</si>
  <si>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</si>
  <si>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</si>
  <si>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</si>
  <si>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</si>
  <si>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</si>
  <si>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</si>
  <si>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</si>
  <si>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</si>
  <si>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</si>
  <si>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</si>
  <si>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</si>
  <si>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</si>
  <si>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</si>
  <si>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</si>
  <si>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</si>
  <si>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</si>
  <si>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</si>
  <si>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</si>
  <si>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</si>
  <si>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</si>
  <si>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</si>
  <si>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</si>
  <si>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</si>
  <si>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</si>
  <si>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</si>
  <si>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</si>
  <si>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</si>
  <si>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</si>
  <si>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</si>
  <si>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</si>
  <si>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</si>
  <si>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</si>
  <si>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</si>
  <si>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</si>
  <si>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</si>
  <si>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</si>
  <si>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</si>
  <si>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</si>
  <si>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</si>
  <si>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</si>
  <si>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</si>
  <si>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</si>
  <si>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</si>
  <si>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</si>
  <si>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</si>
  <si>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</si>
  <si>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</si>
  <si>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</si>
  <si>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</si>
  <si>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</si>
  <si>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</si>
  <si>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</si>
  <si>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</si>
  <si>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</si>
  <si>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</si>
  <si>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</si>
  <si>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</si>
  <si>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</si>
  <si>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</si>
  <si>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</si>
  <si>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</si>
  <si>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</si>
  <si>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</si>
  <si>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</si>
  <si>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</si>
  <si>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</si>
  <si>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</si>
  <si>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</si>
  <si>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</si>
  <si>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</si>
  <si>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</si>
  <si>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</si>
  <si>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日田市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</si>
  <si>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</si>
  <si>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</si>
  <si>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</si>
  <si>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</si>
  <si>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</si>
  <si>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</si>
  <si>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</si>
  <si>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</si>
  <si>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</si>
  <si>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</si>
  <si>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</si>
  <si>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</si>
  <si>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使用料収入では汚水処理費の5割程度しかまかなえておらず、健全な経営状況とは言えない。
　引き続き、未接続世帯への普及促進を図り、維持管理費の節減に努めるとともに、中長期的な視点から経営の効率化を図っていく。</t>
    <rPh sb="1" eb="4">
      <t>シヨウリョウ</t>
    </rPh>
    <rPh sb="4" eb="6">
      <t>シュウニュウ</t>
    </rPh>
    <rPh sb="8" eb="10">
      <t>オスイ</t>
    </rPh>
    <rPh sb="10" eb="12">
      <t>ショリ</t>
    </rPh>
    <rPh sb="12" eb="13">
      <t>ヒ</t>
    </rPh>
    <rPh sb="15" eb="16">
      <t>ワリ</t>
    </rPh>
    <rPh sb="16" eb="18">
      <t>テイド</t>
    </rPh>
    <rPh sb="29" eb="31">
      <t>ケンゼン</t>
    </rPh>
    <rPh sb="32" eb="34">
      <t>ケイエイ</t>
    </rPh>
    <rPh sb="34" eb="36">
      <t>ジョウキョウ</t>
    </rPh>
    <rPh sb="38" eb="39">
      <t>イ</t>
    </rPh>
    <rPh sb="45" eb="46">
      <t>ヒ</t>
    </rPh>
    <rPh sb="47" eb="48">
      <t>ツヅ</t>
    </rPh>
    <rPh sb="50" eb="53">
      <t>ミセツゾク</t>
    </rPh>
    <rPh sb="53" eb="55">
      <t>セタイ</t>
    </rPh>
    <rPh sb="57" eb="59">
      <t>フキュウ</t>
    </rPh>
    <rPh sb="59" eb="61">
      <t>ソクシン</t>
    </rPh>
    <rPh sb="62" eb="63">
      <t>ハカ</t>
    </rPh>
    <rPh sb="65" eb="67">
      <t>イジ</t>
    </rPh>
    <rPh sb="67" eb="70">
      <t>カンリヒ</t>
    </rPh>
    <rPh sb="71" eb="73">
      <t>セツゲン</t>
    </rPh>
    <rPh sb="74" eb="75">
      <t>ツト</t>
    </rPh>
    <rPh sb="82" eb="86">
      <t>チュウチョウキテキ</t>
    </rPh>
    <rPh sb="87" eb="89">
      <t>シテン</t>
    </rPh>
    <rPh sb="91" eb="93">
      <t>ケイエイ</t>
    </rPh>
    <rPh sb="94" eb="97">
      <t>コウリツカ</t>
    </rPh>
    <rPh sb="98" eb="99">
      <t>ハカ</t>
    </rPh>
    <phoneticPr fontId="4"/>
  </si>
  <si>
    <t>③汚水管渠は現在のところ老朽化は見られないが、平成14年の供用開始から17年が経過しており、今後は施設の更新や修繕等に備えていく必要がある。ストックマネジメント計画を策定することで、中長期的な視点で施設全体の改築・老朽化対策に努める。</t>
    <rPh sb="1" eb="3">
      <t>オスイ</t>
    </rPh>
    <rPh sb="3" eb="5">
      <t>カンキョ</t>
    </rPh>
    <rPh sb="6" eb="8">
      <t>ゲンザイ</t>
    </rPh>
    <rPh sb="12" eb="15">
      <t>ロウキュウカ</t>
    </rPh>
    <rPh sb="16" eb="17">
      <t>ミ</t>
    </rPh>
    <rPh sb="23" eb="25">
      <t>ヘイセイ</t>
    </rPh>
    <rPh sb="27" eb="28">
      <t>ネン</t>
    </rPh>
    <rPh sb="29" eb="31">
      <t>キョウヨウ</t>
    </rPh>
    <rPh sb="31" eb="33">
      <t>カイシ</t>
    </rPh>
    <rPh sb="37" eb="38">
      <t>ネン</t>
    </rPh>
    <rPh sb="39" eb="41">
      <t>ケイカ</t>
    </rPh>
    <rPh sb="46" eb="48">
      <t>コンゴ</t>
    </rPh>
    <rPh sb="49" eb="51">
      <t>シセツ</t>
    </rPh>
    <rPh sb="52" eb="54">
      <t>コウシン</t>
    </rPh>
    <rPh sb="55" eb="57">
      <t>シュウゼン</t>
    </rPh>
    <rPh sb="57" eb="58">
      <t>トウ</t>
    </rPh>
    <rPh sb="59" eb="60">
      <t>ソナ</t>
    </rPh>
    <rPh sb="64" eb="66">
      <t>ヒツヨウ</t>
    </rPh>
    <rPh sb="80" eb="82">
      <t>ケイカク</t>
    </rPh>
    <rPh sb="83" eb="85">
      <t>サクテイ</t>
    </rPh>
    <rPh sb="91" eb="95">
      <t>チュウチョウキテキ</t>
    </rPh>
    <rPh sb="96" eb="98">
      <t>シテン</t>
    </rPh>
    <rPh sb="99" eb="101">
      <t>シセツ</t>
    </rPh>
    <rPh sb="101" eb="103">
      <t>ゼンタイ</t>
    </rPh>
    <rPh sb="104" eb="106">
      <t>カイチク</t>
    </rPh>
    <rPh sb="107" eb="110">
      <t>ロウキュウカ</t>
    </rPh>
    <rPh sb="110" eb="112">
      <t>タイサク</t>
    </rPh>
    <rPh sb="113" eb="114">
      <t>ツト</t>
    </rPh>
    <phoneticPr fontId="4"/>
  </si>
  <si>
    <t>①収益的収支比率は、公営企業会計移行事業及び下水道台帳作成業務に伴う委託料の増加により、前年度に比べて減少している。令和元年度も引き続き委託料の増加が見込まれるため、その他の維持管理費の節減や水洗化率の向上に努める。
④企業債残高対事業規模比率は、年々減少傾向にあり、類似団体の平均値を下回っている。（※）
⑤経費回収率は、公営企業会計移行事業及び下水道台帳作成業務に伴う汚水処理費の増加により、前年度に比べて減少している。令和元年度も汚水処理費の増加が見込まれるため、維持管理費の節減に努める。
⑥汚水処理費が増加したことにより、汚水処理原価も増加している。一方で、有収水量は増加しているため、引き続き水洗化率の向上に努める。
⑦事業計画の変更により計画処理能力を見直し、施設の効率化を図ったことで、施設利用率は大幅に改善されている。
⑧前年度に比べて水洗化人口が増え、水洗化率は改善されたが、依然として類似団体の平均値よりも低くなっている。引き続き、浄化槽からの切替や未接続世帯への普及促進を図ることで、水洗化率の向上に努める。
　（※）訂正　　H29当該値 1,288.01 ⇒ 467.92
　　　　公費負担分があるため。</t>
    <rPh sb="1" eb="4">
      <t>シュウエキテキ</t>
    </rPh>
    <rPh sb="4" eb="6">
      <t>シュウシ</t>
    </rPh>
    <rPh sb="6" eb="8">
      <t>ヒリツ</t>
    </rPh>
    <rPh sb="20" eb="21">
      <t>オヨ</t>
    </rPh>
    <rPh sb="22" eb="25">
      <t>ゲスイドウ</t>
    </rPh>
    <rPh sb="25" eb="27">
      <t>ダイチョウ</t>
    </rPh>
    <rPh sb="27" eb="29">
      <t>サクセイ</t>
    </rPh>
    <rPh sb="29" eb="31">
      <t>ギョウム</t>
    </rPh>
    <rPh sb="32" eb="33">
      <t>トモナ</t>
    </rPh>
    <rPh sb="34" eb="37">
      <t>イタクリョウ</t>
    </rPh>
    <rPh sb="38" eb="40">
      <t>ゾウカ</t>
    </rPh>
    <rPh sb="44" eb="47">
      <t>ゼンネンド</t>
    </rPh>
    <rPh sb="48" eb="49">
      <t>クラ</t>
    </rPh>
    <rPh sb="51" eb="53">
      <t>ゲンショウ</t>
    </rPh>
    <rPh sb="58" eb="60">
      <t>レイワ</t>
    </rPh>
    <rPh sb="60" eb="62">
      <t>ガンネン</t>
    </rPh>
    <rPh sb="62" eb="63">
      <t>ド</t>
    </rPh>
    <rPh sb="64" eb="65">
      <t>ヒ</t>
    </rPh>
    <rPh sb="66" eb="67">
      <t>ツヅ</t>
    </rPh>
    <rPh sb="68" eb="71">
      <t>イタクリョウ</t>
    </rPh>
    <rPh sb="72" eb="74">
      <t>ゾウカ</t>
    </rPh>
    <rPh sb="75" eb="77">
      <t>ミコ</t>
    </rPh>
    <rPh sb="85" eb="86">
      <t>タ</t>
    </rPh>
    <rPh sb="87" eb="89">
      <t>イジ</t>
    </rPh>
    <rPh sb="89" eb="92">
      <t>カンリヒ</t>
    </rPh>
    <rPh sb="93" eb="95">
      <t>セツゲン</t>
    </rPh>
    <rPh sb="96" eb="99">
      <t>スイセンカ</t>
    </rPh>
    <rPh sb="99" eb="100">
      <t>リツ</t>
    </rPh>
    <rPh sb="101" eb="103">
      <t>コウジョウ</t>
    </rPh>
    <rPh sb="104" eb="105">
      <t>ツト</t>
    </rPh>
    <rPh sb="110" eb="112">
      <t>キギョウ</t>
    </rPh>
    <rPh sb="112" eb="113">
      <t>サイ</t>
    </rPh>
    <rPh sb="113" eb="115">
      <t>ザンダカ</t>
    </rPh>
    <rPh sb="115" eb="116">
      <t>タイ</t>
    </rPh>
    <rPh sb="116" eb="118">
      <t>ジギョウ</t>
    </rPh>
    <rPh sb="118" eb="120">
      <t>キボ</t>
    </rPh>
    <rPh sb="120" eb="122">
      <t>ヒリツ</t>
    </rPh>
    <rPh sb="124" eb="126">
      <t>ネンネン</t>
    </rPh>
    <rPh sb="126" eb="128">
      <t>ゲンショウ</t>
    </rPh>
    <rPh sb="128" eb="130">
      <t>ケイコウ</t>
    </rPh>
    <rPh sb="134" eb="136">
      <t>ルイジ</t>
    </rPh>
    <rPh sb="136" eb="138">
      <t>ダンタイ</t>
    </rPh>
    <rPh sb="139" eb="142">
      <t>ヘイキンチ</t>
    </rPh>
    <rPh sb="143" eb="145">
      <t>シタマワ</t>
    </rPh>
    <rPh sb="155" eb="157">
      <t>ケイヒ</t>
    </rPh>
    <rPh sb="157" eb="159">
      <t>カイシュウ</t>
    </rPh>
    <rPh sb="159" eb="160">
      <t>リツ</t>
    </rPh>
    <rPh sb="162" eb="164">
      <t>コウエイ</t>
    </rPh>
    <rPh sb="164" eb="166">
      <t>キギョウ</t>
    </rPh>
    <rPh sb="166" eb="168">
      <t>カイケイ</t>
    </rPh>
    <rPh sb="168" eb="170">
      <t>イコウ</t>
    </rPh>
    <rPh sb="170" eb="172">
      <t>ジギョウ</t>
    </rPh>
    <rPh sb="172" eb="173">
      <t>オヨ</t>
    </rPh>
    <rPh sb="174" eb="177">
      <t>ゲスイドウ</t>
    </rPh>
    <rPh sb="177" eb="179">
      <t>ダイチョウ</t>
    </rPh>
    <rPh sb="179" eb="181">
      <t>サクセイ</t>
    </rPh>
    <rPh sb="181" eb="183">
      <t>ギョウム</t>
    </rPh>
    <rPh sb="184" eb="185">
      <t>トモナ</t>
    </rPh>
    <rPh sb="186" eb="188">
      <t>オスイ</t>
    </rPh>
    <rPh sb="188" eb="190">
      <t>ショリ</t>
    </rPh>
    <rPh sb="190" eb="191">
      <t>ヒ</t>
    </rPh>
    <rPh sb="192" eb="194">
      <t>ゾウカ</t>
    </rPh>
    <rPh sb="198" eb="201">
      <t>ゼンネンド</t>
    </rPh>
    <rPh sb="202" eb="203">
      <t>クラ</t>
    </rPh>
    <rPh sb="205" eb="207">
      <t>ゲンショウ</t>
    </rPh>
    <rPh sb="212" eb="214">
      <t>レイカズ</t>
    </rPh>
    <rPh sb="214" eb="216">
      <t>ガンネン</t>
    </rPh>
    <rPh sb="216" eb="217">
      <t>ド</t>
    </rPh>
    <rPh sb="218" eb="220">
      <t>オスイ</t>
    </rPh>
    <rPh sb="220" eb="222">
      <t>ショリ</t>
    </rPh>
    <rPh sb="222" eb="223">
      <t>ヒ</t>
    </rPh>
    <rPh sb="224" eb="226">
      <t>ゾウカ</t>
    </rPh>
    <rPh sb="227" eb="229">
      <t>ミコ</t>
    </rPh>
    <rPh sb="235" eb="237">
      <t>イジ</t>
    </rPh>
    <rPh sb="237" eb="240">
      <t>カンリヒ</t>
    </rPh>
    <rPh sb="241" eb="243">
      <t>セツゲン</t>
    </rPh>
    <rPh sb="244" eb="245">
      <t>ツト</t>
    </rPh>
    <rPh sb="250" eb="252">
      <t>オスイ</t>
    </rPh>
    <rPh sb="252" eb="254">
      <t>ショリ</t>
    </rPh>
    <rPh sb="254" eb="255">
      <t>ヒ</t>
    </rPh>
    <rPh sb="256" eb="258">
      <t>ゾウカ</t>
    </rPh>
    <rPh sb="266" eb="268">
      <t>オスイ</t>
    </rPh>
    <rPh sb="268" eb="270">
      <t>ショリ</t>
    </rPh>
    <rPh sb="270" eb="272">
      <t>ゲンカ</t>
    </rPh>
    <rPh sb="273" eb="275">
      <t>ゾウカ</t>
    </rPh>
    <rPh sb="280" eb="282">
      <t>イッポウ</t>
    </rPh>
    <rPh sb="284" eb="286">
      <t>ユウシュウ</t>
    </rPh>
    <rPh sb="286" eb="288">
      <t>スイリョウ</t>
    </rPh>
    <rPh sb="289" eb="291">
      <t>ゾウカ</t>
    </rPh>
    <rPh sb="298" eb="299">
      <t>ヒ</t>
    </rPh>
    <rPh sb="300" eb="301">
      <t>ツヅ</t>
    </rPh>
    <rPh sb="302" eb="305">
      <t>スイセンカ</t>
    </rPh>
    <rPh sb="305" eb="306">
      <t>リツ</t>
    </rPh>
    <rPh sb="307" eb="309">
      <t>コウジョウ</t>
    </rPh>
    <rPh sb="310" eb="311">
      <t>ツト</t>
    </rPh>
    <rPh sb="316" eb="318">
      <t>ジギョウ</t>
    </rPh>
    <rPh sb="318" eb="320">
      <t>ケイカク</t>
    </rPh>
    <rPh sb="321" eb="323">
      <t>ヘンコウ</t>
    </rPh>
    <rPh sb="326" eb="328">
      <t>ケイカク</t>
    </rPh>
    <rPh sb="328" eb="330">
      <t>ショリ</t>
    </rPh>
    <rPh sb="330" eb="332">
      <t>ノウリョク</t>
    </rPh>
    <rPh sb="333" eb="335">
      <t>ミナオ</t>
    </rPh>
    <rPh sb="337" eb="339">
      <t>シセツ</t>
    </rPh>
    <rPh sb="340" eb="343">
      <t>コウリツカ</t>
    </rPh>
    <rPh sb="344" eb="345">
      <t>ハカ</t>
    </rPh>
    <rPh sb="351" eb="353">
      <t>シセツ</t>
    </rPh>
    <rPh sb="353" eb="355">
      <t>リヨウ</t>
    </rPh>
    <rPh sb="355" eb="356">
      <t>リツ</t>
    </rPh>
    <rPh sb="357" eb="359">
      <t>オオハバ</t>
    </rPh>
    <rPh sb="360" eb="362">
      <t>カイゼン</t>
    </rPh>
    <rPh sb="370" eb="373">
      <t>ゼンネンド</t>
    </rPh>
    <rPh sb="374" eb="375">
      <t>クラ</t>
    </rPh>
    <rPh sb="377" eb="380">
      <t>スイセンカ</t>
    </rPh>
    <rPh sb="380" eb="382">
      <t>ジンコウ</t>
    </rPh>
    <rPh sb="383" eb="384">
      <t>フ</t>
    </rPh>
    <rPh sb="386" eb="389">
      <t>スイセンカ</t>
    </rPh>
    <rPh sb="389" eb="390">
      <t>リツ</t>
    </rPh>
    <rPh sb="391" eb="393">
      <t>カイゼン</t>
    </rPh>
    <rPh sb="398" eb="400">
      <t>イゼン</t>
    </rPh>
    <rPh sb="403" eb="405">
      <t>ルイジ</t>
    </rPh>
    <rPh sb="405" eb="407">
      <t>ダンタイ</t>
    </rPh>
    <rPh sb="408" eb="410">
      <t>ヘイキン</t>
    </rPh>
    <rPh sb="410" eb="411">
      <t>チ</t>
    </rPh>
    <rPh sb="414" eb="415">
      <t>ヒク</t>
    </rPh>
    <rPh sb="422" eb="423">
      <t>ヒ</t>
    </rPh>
    <rPh sb="424" eb="425">
      <t>ツヅ</t>
    </rPh>
    <rPh sb="427" eb="430">
      <t>ジョウカソウ</t>
    </rPh>
    <rPh sb="433" eb="435">
      <t>キリカエ</t>
    </rPh>
    <rPh sb="436" eb="439">
      <t>ミセツゾク</t>
    </rPh>
    <rPh sb="439" eb="441">
      <t>セタイ</t>
    </rPh>
    <rPh sb="443" eb="445">
      <t>フキュウ</t>
    </rPh>
    <rPh sb="445" eb="447">
      <t>ソクシン</t>
    </rPh>
    <rPh sb="448" eb="449">
      <t>ハカ</t>
    </rPh>
    <rPh sb="454" eb="457">
      <t>スイセンカ</t>
    </rPh>
    <rPh sb="457" eb="458">
      <t>リツ</t>
    </rPh>
    <rPh sb="459" eb="461">
      <t>コウジョウ</t>
    </rPh>
    <rPh sb="462" eb="463">
      <t>ツト</t>
    </rPh>
    <rPh sb="472" eb="474">
      <t>テイセイ</t>
    </rPh>
    <rPh sb="479" eb="481">
      <t>トウガイ</t>
    </rPh>
    <rPh sb="481" eb="482">
      <t>チ</t>
    </rPh>
    <rPh sb="505" eb="507">
      <t>コウヒ</t>
    </rPh>
    <rPh sb="507" eb="509">
      <t>フタン</t>
    </rPh>
    <rPh sb="509" eb="510">
      <t>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</si>
</sst>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BF-458A-B9B0-460059C342C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0.09</c:v>
                </c:pt>
                <c:pt idx="4">
                  <c:v>0.13</c:v>
                </c:pt>
              </c:numCache>
            </c:numRef>
          </c:val>
          <c:smooth val="0"/>
          <c:extLst>
            <c:ext xmlns:c16="http://schemas.microsoft.com/office/drawing/2014/chart" uri="{C3380CC4-5D6E-409C-BE32-E72D297353CC}">
              <c16:uniqueId val="{00000001-DBBF-458A-B9B0-460059C342C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37.520000000000003</c:v>
                </c:pt>
                <c:pt idx="1">
                  <c:v>37.369999999999997</c:v>
                </c:pt>
                <c:pt idx="2">
                  <c:v>38.25</c:v>
                </c:pt>
                <c:pt idx="3">
                  <c:v>37.81</c:v>
                </c:pt>
                <c:pt idx="4">
                  <c:v>63.62</c:v>
                </c:pt>
              </c:numCache>
            </c:numRef>
          </c:val>
          <c:extLst>
            <c:ext xmlns:c16="http://schemas.microsoft.com/office/drawing/2014/chart" uri="{C3380CC4-5D6E-409C-BE32-E72D297353CC}">
              <c16:uniqueId val="{00000000-669C-4474-9299-7F9CA6653E6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43.36</c:v>
                </c:pt>
                <c:pt idx="4">
                  <c:v>42.56</c:v>
                </c:pt>
              </c:numCache>
            </c:numRef>
          </c:val>
          <c:smooth val="0"/>
          <c:extLst>
            <c:ext xmlns:c16="http://schemas.microsoft.com/office/drawing/2014/chart" uri="{C3380CC4-5D6E-409C-BE32-E72D297353CC}">
              <c16:uniqueId val="{00000001-669C-4474-9299-7F9CA6653E6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65.03</c:v>
                </c:pt>
                <c:pt idx="1">
                  <c:v>67.010000000000005</c:v>
                </c:pt>
                <c:pt idx="2">
                  <c:v>68.13</c:v>
                </c:pt>
                <c:pt idx="3">
                  <c:v>68.42</c:v>
                </c:pt>
                <c:pt idx="4">
                  <c:v>71.27</c:v>
                </c:pt>
              </c:numCache>
            </c:numRef>
          </c:val>
          <c:extLst>
            <c:ext xmlns:c16="http://schemas.microsoft.com/office/drawing/2014/chart" uri="{C3380CC4-5D6E-409C-BE32-E72D297353CC}">
              <c16:uniqueId val="{00000000-B930-446C-868F-51F138807DE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83.06</c:v>
                </c:pt>
                <c:pt idx="4">
                  <c:v>83.32</c:v>
                </c:pt>
              </c:numCache>
            </c:numRef>
          </c:val>
          <c:smooth val="0"/>
          <c:extLst>
            <c:ext xmlns:c16="http://schemas.microsoft.com/office/drawing/2014/chart" uri="{C3380CC4-5D6E-409C-BE32-E72D297353CC}">
              <c16:uniqueId val="{00000001-B930-446C-868F-51F138807DE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85.32</c:v>
                </c:pt>
                <c:pt idx="1">
                  <c:v>86.54</c:v>
                </c:pt>
                <c:pt idx="2">
                  <c:v>85.65</c:v>
                </c:pt>
                <c:pt idx="3">
                  <c:v>99.49</c:v>
                </c:pt>
                <c:pt idx="4">
                  <c:v>92.48</c:v>
                </c:pt>
              </c:numCache>
            </c:numRef>
          </c:val>
          <c:extLst>
            <c:ext xmlns:c16="http://schemas.microsoft.com/office/drawing/2014/chart" uri="{C3380CC4-5D6E-409C-BE32-E72D297353CC}">
              <c16:uniqueId val="{00000000-379A-47E6-A007-90DAF3307F2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9A-47E6-A007-90DAF3307F2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7D-4826-B79E-4FB83A9FC37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7D-4826-B79E-4FB83A9FC37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83-4927-99A3-BFF88A2C88B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83-4927-99A3-BFF88A2C88B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F7-4C36-8D6F-A6145725FBD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F7-4C36-8D6F-A6145725FBD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3A-42A8-B695-4A1A65D94B9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3A-42A8-B695-4A1A65D94B9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547.27</c:v>
                </c:pt>
                <c:pt idx="1">
                  <c:v>518.27</c:v>
                </c:pt>
                <c:pt idx="2">
                  <c:v>492.1</c:v>
                </c:pt>
                <c:pt idx="3">
                  <c:v>1288.01</c:v>
                </c:pt>
                <c:pt idx="4">
                  <c:v>449.33</c:v>
                </c:pt>
              </c:numCache>
            </c:numRef>
          </c:val>
          <c:extLst>
            <c:ext xmlns:c16="http://schemas.microsoft.com/office/drawing/2014/chart" uri="{C3380CC4-5D6E-409C-BE32-E72D297353CC}">
              <c16:uniqueId val="{00000000-D44D-49CF-8EA3-D8CE264CE84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1243.71</c:v>
                </c:pt>
                <c:pt idx="4">
                  <c:v>1194.1500000000001</c:v>
                </c:pt>
              </c:numCache>
            </c:numRef>
          </c:val>
          <c:smooth val="0"/>
          <c:extLst>
            <c:ext xmlns:c16="http://schemas.microsoft.com/office/drawing/2014/chart" uri="{C3380CC4-5D6E-409C-BE32-E72D297353CC}">
              <c16:uniqueId val="{00000001-D44D-49CF-8EA3-D8CE264CE84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62.24</c:v>
                </c:pt>
                <c:pt idx="1">
                  <c:v>61.03</c:v>
                </c:pt>
                <c:pt idx="2">
                  <c:v>69.81</c:v>
                </c:pt>
                <c:pt idx="3">
                  <c:v>74.989999999999995</c:v>
                </c:pt>
                <c:pt idx="4">
                  <c:v>49.78</c:v>
                </c:pt>
              </c:numCache>
            </c:numRef>
          </c:val>
          <c:extLst>
            <c:ext xmlns:c16="http://schemas.microsoft.com/office/drawing/2014/chart" uri="{C3380CC4-5D6E-409C-BE32-E72D297353CC}">
              <c16:uniqueId val="{00000000-1F3E-4977-A817-60C2AD3F3AB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74.3</c:v>
                </c:pt>
                <c:pt idx="4">
                  <c:v>72.260000000000005</c:v>
                </c:pt>
              </c:numCache>
            </c:numRef>
          </c:val>
          <c:smooth val="0"/>
          <c:extLst>
            <c:ext xmlns:c16="http://schemas.microsoft.com/office/drawing/2014/chart" uri="{C3380CC4-5D6E-409C-BE32-E72D297353CC}">
              <c16:uniqueId val="{00000001-1F3E-4977-A817-60C2AD3F3AB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219.78</c:v>
                </c:pt>
                <c:pt idx="1">
                  <c:v>218.87</c:v>
                </c:pt>
                <c:pt idx="2">
                  <c:v>191.73</c:v>
                </c:pt>
                <c:pt idx="3">
                  <c:v>191.84</c:v>
                </c:pt>
                <c:pt idx="4">
                  <c:v>282.10000000000002</c:v>
                </c:pt>
              </c:numCache>
            </c:numRef>
          </c:val>
          <c:extLst>
            <c:ext xmlns:c16="http://schemas.microsoft.com/office/drawing/2014/chart" uri="{C3380CC4-5D6E-409C-BE32-E72D297353CC}">
              <c16:uniqueId val="{00000000-23F7-4212-95BE-2E914BB91BF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221.81</c:v>
                </c:pt>
                <c:pt idx="4">
                  <c:v>230.02</c:v>
                </c:pt>
              </c:numCache>
            </c:numRef>
          </c:val>
          <c:smooth val="0"/>
          <c:extLst>
            <c:ext xmlns:c16="http://schemas.microsoft.com/office/drawing/2014/chart" uri="{C3380CC4-5D6E-409C-BE32-E72D297353CC}">
              <c16:uniqueId val="{00000001-23F7-4212-95BE-2E914BB91BF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大分県　日田市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65861</v>
      </c>
      <c r="AM8" s="50"/>
      <c r="AN8" s="50"/>
      <c r="AO8" s="50"/>
      <c r="AP8" s="50"/>
      <c r="AQ8" s="50"/>
      <c r="AR8" s="50"/>
      <c r="AS8" s="50"/>
      <c r="AT8" s="45">
        <f>データ!T6</f>
        <v>666.03</v>
      </c>
      <c r="AU8" s="45"/>
      <c r="AV8" s="45"/>
      <c r="AW8" s="45"/>
      <c r="AX8" s="45"/>
      <c r="AY8" s="45"/>
      <c r="AZ8" s="45"/>
      <c r="BA8" s="45"/>
      <c r="BB8" s="45">
        <f>データ!U6</f>
        <v>98.89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1.26</v>
      </c>
      <c r="Q10" s="45"/>
      <c r="R10" s="45"/>
      <c r="S10" s="45"/>
      <c r="T10" s="45"/>
      <c r="U10" s="45"/>
      <c r="V10" s="45"/>
      <c r="W10" s="45">
        <f>データ!Q6</f>
        <v>88.56</v>
      </c>
      <c r="X10" s="45"/>
      <c r="Y10" s="45"/>
      <c r="Z10" s="45"/>
      <c r="AA10" s="45"/>
      <c r="AB10" s="45"/>
      <c r="AC10" s="45"/>
      <c r="AD10" s="50">
        <f>データ!R6</f>
        <v>3080</v>
      </c>
      <c r="AE10" s="50"/>
      <c r="AF10" s="50"/>
      <c r="AG10" s="50"/>
      <c r="AH10" s="50"/>
      <c r="AI10" s="50"/>
      <c r="AJ10" s="50"/>
      <c r="AK10" s="2"/>
      <c r="AL10" s="50">
        <f>データ!V6</f>
        <v>825</v>
      </c>
      <c r="AM10" s="50"/>
      <c r="AN10" s="50"/>
      <c r="AO10" s="50"/>
      <c r="AP10" s="50"/>
      <c r="AQ10" s="50"/>
      <c r="AR10" s="50"/>
      <c r="AS10" s="50"/>
      <c r="AT10" s="45">
        <f>データ!W6</f>
        <v>0.55000000000000004</v>
      </c>
      <c r="AU10" s="45"/>
      <c r="AV10" s="45"/>
      <c r="AW10" s="45"/>
      <c r="AX10" s="45"/>
      <c r="AY10" s="45"/>
      <c r="AZ10" s="45"/>
      <c r="BA10" s="45"/>
      <c r="BB10" s="45">
        <f>データ!X6</f>
        <v>1500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99QljE5racx+d0Mmn+po1rKvw8BPyva1UjbS4Upa8HpCW5yThURVTOttP6JXnRILD9qSCwnN7/mZhpr5a9pFOg==" saltValue="c7csISu6QdmmBXaWHMpex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442046</v>
      </c>
      <c r="D6" s="33">
        <f t="shared" si="3"/>
        <v>47</v>
      </c>
      <c r="E6" s="33">
        <f t="shared" si="3"/>
        <v>17</v>
      </c>
      <c r="F6" s="33">
        <f t="shared" si="3"/>
        <v>4</v>
      </c>
      <c r="G6" s="33">
        <f t="shared" si="3"/>
        <v>0</v>
      </c>
      <c r="H6" s="33" t="str">
        <f t="shared" si="3"/>
        <v>大分県　日田市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1.26</v>
      </c>
      <c r="Q6" s="34">
        <f t="shared" si="3"/>
        <v>88.56</v>
      </c>
      <c r="R6" s="34">
        <f t="shared" si="3"/>
        <v>3080</v>
      </c>
      <c r="S6" s="34">
        <f t="shared" si="3"/>
        <v>65861</v>
      </c>
      <c r="T6" s="34">
        <f t="shared" si="3"/>
        <v>666.03</v>
      </c>
      <c r="U6" s="34">
        <f t="shared" si="3"/>
        <v>98.89</v>
      </c>
      <c r="V6" s="34">
        <f t="shared" si="3"/>
        <v>825</v>
      </c>
      <c r="W6" s="34">
        <f t="shared" si="3"/>
        <v>0.55000000000000004</v>
      </c>
      <c r="X6" s="34">
        <f t="shared" si="3"/>
        <v>1500</v>
      </c>
      <c r="Y6" s="35">
        <f>IF(Y7="",NA(),Y7)</f>
        <v>85.32</v>
      </c>
      <c r="Z6" s="35">
        <f t="shared" ref="Z6:AH6" si="4">IF(Z7="",NA(),Z7)</f>
        <v>86.54</v>
      </c>
      <c r="AA6" s="35">
        <f t="shared" si="4"/>
        <v>85.65</v>
      </c>
      <c r="AB6" s="35">
        <f t="shared" si="4"/>
        <v>99.49</v>
      </c>
      <c r="AC6" s="35">
        <f t="shared" si="4"/>
        <v>92.48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547.27</v>
      </c>
      <c r="BG6" s="35">
        <f t="shared" ref="BG6:BO6" si="7">IF(BG7="",NA(),BG7)</f>
        <v>518.27</v>
      </c>
      <c r="BH6" s="35">
        <f t="shared" si="7"/>
        <v>492.1</v>
      </c>
      <c r="BI6" s="35">
        <f t="shared" si="7"/>
        <v>1288.01</v>
      </c>
      <c r="BJ6" s="35">
        <f t="shared" si="7"/>
        <v>449.33</v>
      </c>
      <c r="BK6" s="35">
        <f t="shared" si="7"/>
        <v>1671.86</v>
      </c>
      <c r="BL6" s="35">
        <f t="shared" si="7"/>
        <v>1673.47</v>
      </c>
      <c r="BM6" s="35">
        <f t="shared" si="7"/>
        <v>1592.72</v>
      </c>
      <c r="BN6" s="35">
        <f t="shared" si="7"/>
        <v>1243.71</v>
      </c>
      <c r="BO6" s="35">
        <f t="shared" si="7"/>
        <v>1194.1500000000001</v>
      </c>
      <c r="BP6" s="34" t="str">
        <f>IF(BP7="","",IF(BP7="-","【-】","【"&amp;SUBSTITUTE(TEXT(BP7,"#,##0.00"),"-","△")&amp;"】"))</f>
        <v>【1,209.40】</v>
      </c>
      <c r="BQ6" s="35">
        <f>IF(BQ7="",NA(),BQ7)</f>
        <v>62.24</v>
      </c>
      <c r="BR6" s="35">
        <f t="shared" ref="BR6:BZ6" si="8">IF(BR7="",NA(),BR7)</f>
        <v>61.03</v>
      </c>
      <c r="BS6" s="35">
        <f t="shared" si="8"/>
        <v>69.81</v>
      </c>
      <c r="BT6" s="35">
        <f t="shared" si="8"/>
        <v>74.989999999999995</v>
      </c>
      <c r="BU6" s="35">
        <f t="shared" si="8"/>
        <v>49.78</v>
      </c>
      <c r="BV6" s="35">
        <f t="shared" si="8"/>
        <v>50.54</v>
      </c>
      <c r="BW6" s="35">
        <f t="shared" si="8"/>
        <v>49.22</v>
      </c>
      <c r="BX6" s="35">
        <f t="shared" si="8"/>
        <v>53.7</v>
      </c>
      <c r="BY6" s="35">
        <f t="shared" si="8"/>
        <v>74.3</v>
      </c>
      <c r="BZ6" s="35">
        <f t="shared" si="8"/>
        <v>72.260000000000005</v>
      </c>
      <c r="CA6" s="34" t="str">
        <f>IF(CA7="","",IF(CA7="-","【-】","【"&amp;SUBSTITUTE(TEXT(CA7,"#,##0.00"),"-","△")&amp;"】"))</f>
        <v>【74.48】</v>
      </c>
      <c r="CB6" s="35">
        <f>IF(CB7="",NA(),CB7)</f>
        <v>219.78</v>
      </c>
      <c r="CC6" s="35">
        <f t="shared" ref="CC6:CK6" si="9">IF(CC7="",NA(),CC7)</f>
        <v>218.87</v>
      </c>
      <c r="CD6" s="35">
        <f t="shared" si="9"/>
        <v>191.73</v>
      </c>
      <c r="CE6" s="35">
        <f t="shared" si="9"/>
        <v>191.84</v>
      </c>
      <c r="CF6" s="35">
        <f t="shared" si="9"/>
        <v>282.10000000000002</v>
      </c>
      <c r="CG6" s="35">
        <f t="shared" si="9"/>
        <v>320.36</v>
      </c>
      <c r="CH6" s="35">
        <f t="shared" si="9"/>
        <v>332.02</v>
      </c>
      <c r="CI6" s="35">
        <f t="shared" si="9"/>
        <v>300.35000000000002</v>
      </c>
      <c r="CJ6" s="35">
        <f t="shared" si="9"/>
        <v>221.81</v>
      </c>
      <c r="CK6" s="35">
        <f t="shared" si="9"/>
        <v>230.02</v>
      </c>
      <c r="CL6" s="34" t="str">
        <f>IF(CL7="","",IF(CL7="-","【-】","【"&amp;SUBSTITUTE(TEXT(CL7,"#,##0.00"),"-","△")&amp;"】"))</f>
        <v>【219.46】</v>
      </c>
      <c r="CM6" s="35">
        <f>IF(CM7="",NA(),CM7)</f>
        <v>37.520000000000003</v>
      </c>
      <c r="CN6" s="35">
        <f t="shared" ref="CN6:CV6" si="10">IF(CN7="",NA(),CN7)</f>
        <v>37.369999999999997</v>
      </c>
      <c r="CO6" s="35">
        <f t="shared" si="10"/>
        <v>38.25</v>
      </c>
      <c r="CP6" s="35">
        <f t="shared" si="10"/>
        <v>37.81</v>
      </c>
      <c r="CQ6" s="35">
        <f t="shared" si="10"/>
        <v>63.62</v>
      </c>
      <c r="CR6" s="35">
        <f t="shared" si="10"/>
        <v>34.74</v>
      </c>
      <c r="CS6" s="35">
        <f t="shared" si="10"/>
        <v>36.65</v>
      </c>
      <c r="CT6" s="35">
        <f t="shared" si="10"/>
        <v>37.72</v>
      </c>
      <c r="CU6" s="35">
        <f t="shared" si="10"/>
        <v>43.36</v>
      </c>
      <c r="CV6" s="35">
        <f t="shared" si="10"/>
        <v>42.56</v>
      </c>
      <c r="CW6" s="34" t="str">
        <f>IF(CW7="","",IF(CW7="-","【-】","【"&amp;SUBSTITUTE(TEXT(CW7,"#,##0.00"),"-","△")&amp;"】"))</f>
        <v>【42.82】</v>
      </c>
      <c r="CX6" s="35">
        <f>IF(CX7="",NA(),CX7)</f>
        <v>65.03</v>
      </c>
      <c r="CY6" s="35">
        <f t="shared" ref="CY6:DG6" si="11">IF(CY7="",NA(),CY7)</f>
        <v>67.010000000000005</v>
      </c>
      <c r="CZ6" s="35">
        <f t="shared" si="11"/>
        <v>68.13</v>
      </c>
      <c r="DA6" s="35">
        <f t="shared" si="11"/>
        <v>68.42</v>
      </c>
      <c r="DB6" s="35">
        <f t="shared" si="11"/>
        <v>71.27</v>
      </c>
      <c r="DC6" s="35">
        <f t="shared" si="11"/>
        <v>70.14</v>
      </c>
      <c r="DD6" s="35">
        <f t="shared" si="11"/>
        <v>68.83</v>
      </c>
      <c r="DE6" s="35">
        <f t="shared" si="11"/>
        <v>68.459999999999994</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0.09</v>
      </c>
      <c r="EN6" s="35">
        <f t="shared" si="14"/>
        <v>0.13</v>
      </c>
      <c r="EO6" s="34" t="str">
        <f>IF(EO7="","",IF(EO7="-","【-】","【"&amp;SUBSTITUTE(TEXT(EO7,"#,##0.00"),"-","△")&amp;"】"))</f>
        <v>【0.12】</v>
      </c>
    </row>
    <row r="7" spans="1:145" s="36" customFormat="1" x14ac:dyDescent="0.15">
      <c r="A7" s="28"/>
      <c r="B7" s="37">
        <v>2018</v>
      </c>
      <c r="C7" s="37">
        <v>442046</v>
      </c>
      <c r="D7" s="37">
        <v>47</v>
      </c>
      <c r="E7" s="37">
        <v>17</v>
      </c>
      <c r="F7" s="37">
        <v>4</v>
      </c>
      <c r="G7" s="37">
        <v>0</v>
      </c>
      <c r="H7" s="37" t="s">
        <v>97</v>
      </c>
      <c r="I7" s="37" t="s">
        <v>98</v>
      </c>
      <c r="J7" s="37" t="s">
        <v>99</v>
      </c>
      <c r="K7" s="37" t="s">
        <v>100</v>
      </c>
      <c r="L7" s="37" t="s">
        <v>101</v>
      </c>
      <c r="M7" s="37" t="s">
        <v>102</v>
      </c>
      <c r="N7" s="38" t="s">
        <v>103</v>
      </c>
      <c r="O7" s="38" t="s">
        <v>104</v>
      </c>
      <c r="P7" s="38">
        <v>1.26</v>
      </c>
      <c r="Q7" s="38">
        <v>88.56</v>
      </c>
      <c r="R7" s="38">
        <v>3080</v>
      </c>
      <c r="S7" s="38">
        <v>65861</v>
      </c>
      <c r="T7" s="38">
        <v>666.03</v>
      </c>
      <c r="U7" s="38">
        <v>98.89</v>
      </c>
      <c r="V7" s="38">
        <v>825</v>
      </c>
      <c r="W7" s="38">
        <v>0.55000000000000004</v>
      </c>
      <c r="X7" s="38">
        <v>1500</v>
      </c>
      <c r="Y7" s="38">
        <v>85.32</v>
      </c>
      <c r="Z7" s="38">
        <v>86.54</v>
      </c>
      <c r="AA7" s="38">
        <v>85.65</v>
      </c>
      <c r="AB7" s="38">
        <v>99.49</v>
      </c>
      <c r="AC7" s="38">
        <v>92.48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547.27</v>
      </c>
      <c r="BG7" s="38">
        <v>518.27</v>
      </c>
      <c r="BH7" s="38">
        <v>492.1</v>
      </c>
      <c r="BI7" s="38">
        <v>1288.01</v>
      </c>
      <c r="BJ7" s="38">
        <v>449.33</v>
      </c>
      <c r="BK7" s="38">
        <v>1671.86</v>
      </c>
      <c r="BL7" s="38">
        <v>1673.47</v>
      </c>
      <c r="BM7" s="38">
        <v>1592.72</v>
      </c>
      <c r="BN7" s="38">
        <v>1243.71</v>
      </c>
      <c r="BO7" s="38">
        <v>1194.1500000000001</v>
      </c>
      <c r="BP7" s="38">
        <v>1209.4000000000001</v>
      </c>
      <c r="BQ7" s="38">
        <v>62.24</v>
      </c>
      <c r="BR7" s="38">
        <v>61.03</v>
      </c>
      <c r="BS7" s="38">
        <v>69.81</v>
      </c>
      <c r="BT7" s="38">
        <v>74.989999999999995</v>
      </c>
      <c r="BU7" s="38">
        <v>49.78</v>
      </c>
      <c r="BV7" s="38">
        <v>50.54</v>
      </c>
      <c r="BW7" s="38">
        <v>49.22</v>
      </c>
      <c r="BX7" s="38">
        <v>53.7</v>
      </c>
      <c r="BY7" s="38">
        <v>74.3</v>
      </c>
      <c r="BZ7" s="38">
        <v>72.260000000000005</v>
      </c>
      <c r="CA7" s="38">
        <v>74.48</v>
      </c>
      <c r="CB7" s="38">
        <v>219.78</v>
      </c>
      <c r="CC7" s="38">
        <v>218.87</v>
      </c>
      <c r="CD7" s="38">
        <v>191.73</v>
      </c>
      <c r="CE7" s="38">
        <v>191.84</v>
      </c>
      <c r="CF7" s="38">
        <v>282.10000000000002</v>
      </c>
      <c r="CG7" s="38">
        <v>320.36</v>
      </c>
      <c r="CH7" s="38">
        <v>332.02</v>
      </c>
      <c r="CI7" s="38">
        <v>300.35000000000002</v>
      </c>
      <c r="CJ7" s="38">
        <v>221.81</v>
      </c>
      <c r="CK7" s="38">
        <v>230.02</v>
      </c>
      <c r="CL7" s="38">
        <v>219.46</v>
      </c>
      <c r="CM7" s="38">
        <v>37.520000000000003</v>
      </c>
      <c r="CN7" s="38">
        <v>37.369999999999997</v>
      </c>
      <c r="CO7" s="38">
        <v>38.25</v>
      </c>
      <c r="CP7" s="38">
        <v>37.81</v>
      </c>
      <c r="CQ7" s="38">
        <v>63.62</v>
      </c>
      <c r="CR7" s="38">
        <v>34.74</v>
      </c>
      <c r="CS7" s="38">
        <v>36.65</v>
      </c>
      <c r="CT7" s="38">
        <v>37.72</v>
      </c>
      <c r="CU7" s="38">
        <v>43.36</v>
      </c>
      <c r="CV7" s="38">
        <v>42.56</v>
      </c>
      <c r="CW7" s="38">
        <v>42.82</v>
      </c>
      <c r="CX7" s="38">
        <v>65.03</v>
      </c>
      <c r="CY7" s="38">
        <v>67.010000000000005</v>
      </c>
      <c r="CZ7" s="38">
        <v>68.13</v>
      </c>
      <c r="DA7" s="38">
        <v>68.42</v>
      </c>
      <c r="DB7" s="38">
        <v>71.27</v>
      </c>
      <c r="DC7" s="38">
        <v>70.14</v>
      </c>
      <c r="DD7" s="38">
        <v>68.83</v>
      </c>
      <c r="DE7" s="38">
        <v>68.459999999999994</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中西良太</cp:lastModifiedBy>
  <cp:lastPrinted>2020-01-27T08:25:35Z</cp:lastPrinted>
  <dcterms:created xsi:type="dcterms:W3CDTF">2019-12-05T05:14:51Z</dcterms:created>
  <dcterms:modified xsi:type="dcterms:W3CDTF">2020-01-27T08:25:37Z</dcterms:modified>
  <cp:category/>
</cp:coreProperties>
</file>