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\\jhfilesrv\08.07水道管理係\水道管理班\★（共通）★\経営比較分析表\H29経営比較分析表\"/>
    </mc:Choice>
  </mc:AlternateContent>
  <workbookProtection workbookAlgorithmName="SHA-512" workbookHashValue="FLPtYFh1sjdzr/JvIoYwwrkPQyoNhr9c6QkhDgbTKIkVFbAaWdjLJ1wlTwtZCkxFMUy3CyP1/AL4QOkFWjvRkA==" workbookSaltValue="UpbwoMr3VFc4BMR5dx3grw==" workbookSpinCount="100000" lockStructure="1"/>
  <bookViews>
    <workbookView xWindow="0" yWindow="0" windowWidth="20490" windowHeight="753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<sst xmlns="http://schemas.openxmlformats.org/spreadsheetml/2006/main" count="237" uniqueCount="124">
  <si>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</si>
  <si>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</si>
  <si>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</si>
  <si>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</si>
  <si>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</si>
  <si>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</si>
  <si>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</si>
  <si>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</si>
  <si>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</si>
  <si>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</si>
  <si>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</si>
  <si>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</si>
  <si>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</si>
  <si>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</si>
  <si>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</si>
  <si>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</si>
  <si>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</si>
  <si>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</si>
  <si>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</si>
  <si>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</si>
  <si>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</si>
  <si>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</si>
  <si>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</si>
  <si>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</si>
  <si>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</si>
  <si>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</si>
  <si>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</si>
  <si>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</si>
  <si>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</si>
  <si>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</si>
  <si>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</si>
  <si>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</si>
  <si>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</si>
  <si>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</si>
  <si>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</si>
  <si>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</si>
  <si>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</si>
  <si>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</si>
  <si>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</si>
  <si>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</si>
  <si>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</si>
  <si>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</si>
  <si>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</si>
  <si>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</si>
  <si>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</si>
  <si>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</si>
  <si>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</si>
  <si>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</si>
  <si>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</si>
  <si>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</si>
  <si>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</si>
  <si>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</si>
  <si>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</si>
  <si>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</si>
  <si>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</si>
  <si>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</si>
  <si>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</si>
  <si>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</si>
  <si>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</si>
  <si>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</si>
  <si>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</si>
  <si>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</si>
  <si>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</si>
  <si>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</si>
  <si>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</si>
  <si>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</si>
  <si>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</si>
  <si>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</si>
  <si>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</si>
  <si>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</si>
  <si>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</si>
  <si>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</si>
  <si>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</si>
  <si>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</si>
  <si>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</si>
  <si>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</si>
  <si>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</si>
  <si>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</si>
  <si>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</si>
  <si>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</si>
  <si>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</si>
  <si>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</si>
  <si>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</si>
  <si>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</si>
  <si>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</si>
  <si>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</si>
  <si>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</si>
  <si>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</si>
  <si>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</si>
  <si>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</si>
  <si>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</si>
  <si>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</si>
  <si>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</si>
  <si>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</si>
  <si>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</si>
  <si>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</si>
  <si>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</si>
  <si>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</si>
  <si>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</si>
  <si>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</si>
  <si>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</si>
  <si>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</si>
  <si>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</si>
  <si>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</si>
  <si>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</si>
  <si>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</si>
  <si>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</si>
  <si>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</si>
  <si>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玖珠町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</si>
  <si>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</si>
  <si>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</si>
  <si>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</si>
  <si>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</si>
  <si>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</si>
  <si>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</si>
  <si>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</si>
  <si>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</si>
  <si>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</si>
  <si>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</si>
  <si>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</si>
  <si>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</si>
  <si>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管路更新率は、現在0.00％です。計画的な管路更新を行います。</t>
    <rPh sb="0" eb="2">
      <t>カンロ</t>
    </rPh>
    <rPh sb="2" eb="4">
      <t>コウシン</t>
    </rPh>
    <rPh sb="4" eb="5">
      <t>リツ</t>
    </rPh>
    <rPh sb="7" eb="9">
      <t>ゲンザイ</t>
    </rPh>
    <rPh sb="17" eb="19">
      <t>ケイカク</t>
    </rPh>
    <rPh sb="19" eb="20">
      <t>テキ</t>
    </rPh>
    <rPh sb="21" eb="23">
      <t>カンロ</t>
    </rPh>
    <rPh sb="23" eb="25">
      <t>コウシン</t>
    </rPh>
    <rPh sb="26" eb="27">
      <t>オコナ</t>
    </rPh>
    <phoneticPr fontId="4"/>
  </si>
  <si>
    <t>統合可能な、簡易水道を上水道と統合を行いました。今後、小規模な簡易水道については、廃止等の検討を行います。</t>
    <rPh sb="0" eb="2">
      <t>トウゴウ</t>
    </rPh>
    <rPh sb="2" eb="4">
      <t>カノウ</t>
    </rPh>
    <rPh sb="6" eb="8">
      <t>カンイ</t>
    </rPh>
    <rPh sb="8" eb="10">
      <t>スイドウ</t>
    </rPh>
    <rPh sb="11" eb="13">
      <t>ジョウスイ</t>
    </rPh>
    <rPh sb="13" eb="14">
      <t>ドウ</t>
    </rPh>
    <rPh sb="15" eb="17">
      <t>トウゴウ</t>
    </rPh>
    <rPh sb="18" eb="19">
      <t>オコナ</t>
    </rPh>
    <rPh sb="24" eb="26">
      <t>コンゴ</t>
    </rPh>
    <rPh sb="27" eb="30">
      <t>ショウキボ</t>
    </rPh>
    <rPh sb="31" eb="33">
      <t>カンイ</t>
    </rPh>
    <rPh sb="33" eb="35">
      <t>スイドウ</t>
    </rPh>
    <rPh sb="41" eb="43">
      <t>ハイシ</t>
    </rPh>
    <rPh sb="43" eb="44">
      <t>ナド</t>
    </rPh>
    <rPh sb="45" eb="47">
      <t>ケントウ</t>
    </rPh>
    <rPh sb="48" eb="49">
      <t>オコナ</t>
    </rPh>
    <phoneticPr fontId="4"/>
  </si>
  <si>
    <t>平成29年4月に簡易水道事業における営業収益97％を占める北山田簡易水道を上水道と統合しました。そのため、各項目とも前年度と比較し、大幅な増減が生じています。営業収益の大幅な減収等により、料金回収率等が6.52となり、適切な料金収入が確保することが困難な状況となりました。また、給水原価が1,344.39円と高騰する結果となりました。</t>
    <rPh sb="0" eb="2">
      <t>ヘイセイ</t>
    </rPh>
    <rPh sb="4" eb="5">
      <t>ネン</t>
    </rPh>
    <rPh sb="6" eb="7">
      <t>ガツ</t>
    </rPh>
    <rPh sb="8" eb="10">
      <t>カンイ</t>
    </rPh>
    <rPh sb="10" eb="12">
      <t>スイドウ</t>
    </rPh>
    <rPh sb="12" eb="14">
      <t>ジギョウ</t>
    </rPh>
    <rPh sb="18" eb="20">
      <t>エイギョウ</t>
    </rPh>
    <rPh sb="20" eb="22">
      <t>シュウエキ</t>
    </rPh>
    <rPh sb="26" eb="27">
      <t>シ</t>
    </rPh>
    <rPh sb="29" eb="32">
      <t>キタヤマダ</t>
    </rPh>
    <rPh sb="32" eb="34">
      <t>カンイ</t>
    </rPh>
    <rPh sb="34" eb="36">
      <t>スイドウ</t>
    </rPh>
    <rPh sb="37" eb="39">
      <t>ジョウスイ</t>
    </rPh>
    <rPh sb="39" eb="40">
      <t>ドウ</t>
    </rPh>
    <rPh sb="41" eb="43">
      <t>トウゴウ</t>
    </rPh>
    <rPh sb="53" eb="54">
      <t>カク</t>
    </rPh>
    <rPh sb="54" eb="56">
      <t>コウモク</t>
    </rPh>
    <rPh sb="58" eb="61">
      <t>ゼンネンド</t>
    </rPh>
    <rPh sb="62" eb="64">
      <t>ヒカク</t>
    </rPh>
    <rPh sb="66" eb="68">
      <t>オオハバ</t>
    </rPh>
    <rPh sb="69" eb="71">
      <t>ゾウゲン</t>
    </rPh>
    <rPh sb="72" eb="73">
      <t>ショウ</t>
    </rPh>
    <rPh sb="79" eb="81">
      <t>エイギョウ</t>
    </rPh>
    <rPh sb="81" eb="83">
      <t>シュウエキ</t>
    </rPh>
    <rPh sb="84" eb="86">
      <t>オオハバ</t>
    </rPh>
    <rPh sb="87" eb="89">
      <t>ゲンシュウ</t>
    </rPh>
    <rPh sb="89" eb="90">
      <t>ナド</t>
    </rPh>
    <rPh sb="94" eb="96">
      <t>リョウキン</t>
    </rPh>
    <rPh sb="96" eb="98">
      <t>カイシュウ</t>
    </rPh>
    <rPh sb="98" eb="99">
      <t>リツ</t>
    </rPh>
    <rPh sb="99" eb="100">
      <t>ナド</t>
    </rPh>
    <rPh sb="109" eb="111">
      <t>テキセツ</t>
    </rPh>
    <rPh sb="112" eb="114">
      <t>リョウキン</t>
    </rPh>
    <rPh sb="114" eb="116">
      <t>シュウニュウ</t>
    </rPh>
    <rPh sb="117" eb="119">
      <t>カクホ</t>
    </rPh>
    <rPh sb="124" eb="126">
      <t>コンナン</t>
    </rPh>
    <rPh sb="127" eb="129">
      <t>ジョウキョウ</t>
    </rPh>
    <rPh sb="139" eb="141">
      <t>キュウスイ</t>
    </rPh>
    <rPh sb="141" eb="143">
      <t>ゲンカ</t>
    </rPh>
    <rPh sb="152" eb="153">
      <t>エン</t>
    </rPh>
    <rPh sb="154" eb="156">
      <t>コウトウ</t>
    </rPh>
    <rPh sb="158" eb="160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</si>
</sst>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9-4C30-8ED8-A7C9C962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9-4C30-8ED8-A7C9C962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59.52</c:v>
                </c:pt>
                <c:pt idx="1">
                  <c:v>56.83</c:v>
                </c:pt>
                <c:pt idx="2">
                  <c:v>54.34</c:v>
                </c:pt>
                <c:pt idx="3">
                  <c:v>54.96</c:v>
                </c:pt>
                <c:pt idx="4">
                  <c:v>10.67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7-47FD-A845-18830862A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7-47FD-A845-18830862A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76.44</c:v>
                </c:pt>
                <c:pt idx="1">
                  <c:v>80.650000000000006</c:v>
                </c:pt>
                <c:pt idx="2">
                  <c:v>82.07</c:v>
                </c:pt>
                <c:pt idx="3">
                  <c:v>80.37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5-4B8B-9426-B5ED5D2D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5-4B8B-9426-B5ED5D2D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104.64</c:v>
                </c:pt>
                <c:pt idx="1">
                  <c:v>113.14</c:v>
                </c:pt>
                <c:pt idx="2">
                  <c:v>113.42</c:v>
                </c:pt>
                <c:pt idx="3">
                  <c:v>108.92</c:v>
                </c:pt>
                <c:pt idx="4">
                  <c:v>96.21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C-407A-AD42-EF1E69612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C-407A-AD42-EF1E69612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2-426D-915C-814C79D10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2-426D-915C-814C79D10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9-40DB-A09C-9EE78DEC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9-40DB-A09C-9EE78DEC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F-4FF7-A1E1-216A0F9B8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F-4FF7-A1E1-216A0F9B8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A-4614-AB9F-BED6FE48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A-4614-AB9F-BED6FE48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108.34</c:v>
                </c:pt>
                <c:pt idx="1">
                  <c:v>97.39</c:v>
                </c:pt>
                <c:pt idx="2">
                  <c:v>89.97</c:v>
                </c:pt>
                <c:pt idx="3">
                  <c:v>78.11</c:v>
                </c:pt>
                <c:pt idx="4">
                  <c:v>266.83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B-4F35-A755-5B8078C35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3B-4F35-A755-5B8078C35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103.02</c:v>
                </c:pt>
                <c:pt idx="1">
                  <c:v>100.34</c:v>
                </c:pt>
                <c:pt idx="2">
                  <c:v>96.62</c:v>
                </c:pt>
                <c:pt idx="3">
                  <c:v>108.08</c:v>
                </c:pt>
                <c:pt idx="4">
                  <c:v>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2-4216-A5FD-A7D1730D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2-4216-A5FD-A7D1730D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150.69</c:v>
                </c:pt>
                <c:pt idx="1">
                  <c:v>156.21</c:v>
                </c:pt>
                <c:pt idx="2">
                  <c:v>162.35</c:v>
                </c:pt>
                <c:pt idx="3">
                  <c:v>150.01</c:v>
                </c:pt>
                <c:pt idx="4">
                  <c:v>1334.39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F-40E9-95C0-65844D52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F-40E9-95C0-65844D52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4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大分県　玖珠町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15898</v>
      </c>
      <c r="AM8" s="49"/>
      <c r="AN8" s="49"/>
      <c r="AO8" s="49"/>
      <c r="AP8" s="49"/>
      <c r="AQ8" s="49"/>
      <c r="AR8" s="49"/>
      <c r="AS8" s="49"/>
      <c r="AT8" s="45">
        <f>データ!$S$6</f>
        <v>286.51</v>
      </c>
      <c r="AU8" s="45"/>
      <c r="AV8" s="45"/>
      <c r="AW8" s="45"/>
      <c r="AX8" s="45"/>
      <c r="AY8" s="45"/>
      <c r="AZ8" s="45"/>
      <c r="BA8" s="45"/>
      <c r="BB8" s="45">
        <f>データ!$T$6</f>
        <v>55.49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2.4300000000000002</v>
      </c>
      <c r="Q10" s="45"/>
      <c r="R10" s="45"/>
      <c r="S10" s="45"/>
      <c r="T10" s="45"/>
      <c r="U10" s="45"/>
      <c r="V10" s="45"/>
      <c r="W10" s="49">
        <f>データ!$Q$6</f>
        <v>1510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375</v>
      </c>
      <c r="AM10" s="49"/>
      <c r="AN10" s="49"/>
      <c r="AO10" s="49"/>
      <c r="AP10" s="49"/>
      <c r="AQ10" s="49"/>
      <c r="AR10" s="49"/>
      <c r="AS10" s="49"/>
      <c r="AT10" s="45">
        <f>データ!$V$6</f>
        <v>0.9</v>
      </c>
      <c r="AU10" s="45"/>
      <c r="AV10" s="45"/>
      <c r="AW10" s="45"/>
      <c r="AX10" s="45"/>
      <c r="AY10" s="45"/>
      <c r="AZ10" s="45"/>
      <c r="BA10" s="45"/>
      <c r="BB10" s="45">
        <f>データ!$W$6</f>
        <v>416.67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121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54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53</v>
      </c>
      <c r="O85" s="26" t="str">
        <f>データ!EN6</f>
        <v>【0.72】</v>
      </c>
    </row>
  </sheetData>
  <sheetProtection algorithmName="SHA-512" hashValue="mIw/d7wUwQ7h6X6DJ1FWiUyXxDbeI2RQhHdd5IYJF5c8AXnQkgvhETKVXVh7+SOrL+evFS/8jmN2coFLx00peA==" saltValue="qEAyJFg/Nc2TpxCnwl3U9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444626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大分県　玖珠町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2.4300000000000002</v>
      </c>
      <c r="Q6" s="34">
        <f t="shared" si="3"/>
        <v>1510</v>
      </c>
      <c r="R6" s="34">
        <f t="shared" si="3"/>
        <v>15898</v>
      </c>
      <c r="S6" s="34">
        <f t="shared" si="3"/>
        <v>286.51</v>
      </c>
      <c r="T6" s="34">
        <f t="shared" si="3"/>
        <v>55.49</v>
      </c>
      <c r="U6" s="34">
        <f t="shared" si="3"/>
        <v>375</v>
      </c>
      <c r="V6" s="34">
        <f t="shared" si="3"/>
        <v>0.9</v>
      </c>
      <c r="W6" s="34">
        <f t="shared" si="3"/>
        <v>416.67</v>
      </c>
      <c r="X6" s="35">
        <f>IF(X7="",NA(),X7)</f>
        <v>104.64</v>
      </c>
      <c r="Y6" s="35">
        <f t="shared" ref="Y6:AG6" si="4">IF(Y7="",NA(),Y7)</f>
        <v>113.14</v>
      </c>
      <c r="Z6" s="35">
        <f t="shared" si="4"/>
        <v>113.42</v>
      </c>
      <c r="AA6" s="35">
        <f t="shared" si="4"/>
        <v>108.92</v>
      </c>
      <c r="AB6" s="35">
        <f t="shared" si="4"/>
        <v>96.21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108.34</v>
      </c>
      <c r="BF6" s="35">
        <f t="shared" ref="BF6:BN6" si="7">IF(BF7="",NA(),BF7)</f>
        <v>97.39</v>
      </c>
      <c r="BG6" s="35">
        <f t="shared" si="7"/>
        <v>89.97</v>
      </c>
      <c r="BH6" s="35">
        <f t="shared" si="7"/>
        <v>78.11</v>
      </c>
      <c r="BI6" s="35">
        <f t="shared" si="7"/>
        <v>266.83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103.02</v>
      </c>
      <c r="BQ6" s="35">
        <f t="shared" ref="BQ6:BY6" si="8">IF(BQ7="",NA(),BQ7)</f>
        <v>100.34</v>
      </c>
      <c r="BR6" s="35">
        <f t="shared" si="8"/>
        <v>96.62</v>
      </c>
      <c r="BS6" s="35">
        <f t="shared" si="8"/>
        <v>108.08</v>
      </c>
      <c r="BT6" s="35">
        <f t="shared" si="8"/>
        <v>6.52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150.69</v>
      </c>
      <c r="CB6" s="35">
        <f t="shared" ref="CB6:CJ6" si="9">IF(CB7="",NA(),CB7)</f>
        <v>156.21</v>
      </c>
      <c r="CC6" s="35">
        <f t="shared" si="9"/>
        <v>162.35</v>
      </c>
      <c r="CD6" s="35">
        <f t="shared" si="9"/>
        <v>150.01</v>
      </c>
      <c r="CE6" s="35">
        <f t="shared" si="9"/>
        <v>1334.39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59.52</v>
      </c>
      <c r="CM6" s="35">
        <f t="shared" ref="CM6:CU6" si="10">IF(CM7="",NA(),CM7)</f>
        <v>56.83</v>
      </c>
      <c r="CN6" s="35">
        <f t="shared" si="10"/>
        <v>54.34</v>
      </c>
      <c r="CO6" s="35">
        <f t="shared" si="10"/>
        <v>54.96</v>
      </c>
      <c r="CP6" s="35">
        <f t="shared" si="10"/>
        <v>10.67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76.44</v>
      </c>
      <c r="CX6" s="35">
        <f t="shared" ref="CX6:DF6" si="11">IF(CX7="",NA(),CX7)</f>
        <v>80.650000000000006</v>
      </c>
      <c r="CY6" s="35">
        <f t="shared" si="11"/>
        <v>82.07</v>
      </c>
      <c r="CZ6" s="35">
        <f t="shared" si="11"/>
        <v>80.37</v>
      </c>
      <c r="DA6" s="35">
        <f t="shared" si="11"/>
        <v>100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444626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2.4300000000000002</v>
      </c>
      <c r="Q7" s="38">
        <v>1510</v>
      </c>
      <c r="R7" s="38">
        <v>15898</v>
      </c>
      <c r="S7" s="38">
        <v>286.51</v>
      </c>
      <c r="T7" s="38">
        <v>55.49</v>
      </c>
      <c r="U7" s="38">
        <v>375</v>
      </c>
      <c r="V7" s="38">
        <v>0.9</v>
      </c>
      <c r="W7" s="38">
        <v>416.67</v>
      </c>
      <c r="X7" s="38">
        <v>104.64</v>
      </c>
      <c r="Y7" s="38">
        <v>113.14</v>
      </c>
      <c r="Z7" s="38">
        <v>113.42</v>
      </c>
      <c r="AA7" s="38">
        <v>108.92</v>
      </c>
      <c r="AB7" s="38">
        <v>96.21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108.34</v>
      </c>
      <c r="BF7" s="38">
        <v>97.39</v>
      </c>
      <c r="BG7" s="38">
        <v>89.97</v>
      </c>
      <c r="BH7" s="38">
        <v>78.11</v>
      </c>
      <c r="BI7" s="38">
        <v>266.83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103.02</v>
      </c>
      <c r="BQ7" s="38">
        <v>100.34</v>
      </c>
      <c r="BR7" s="38">
        <v>96.62</v>
      </c>
      <c r="BS7" s="38">
        <v>108.08</v>
      </c>
      <c r="BT7" s="38">
        <v>6.52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150.69</v>
      </c>
      <c r="CB7" s="38">
        <v>156.21</v>
      </c>
      <c r="CC7" s="38">
        <v>162.35</v>
      </c>
      <c r="CD7" s="38">
        <v>150.01</v>
      </c>
      <c r="CE7" s="38">
        <v>1334.39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59.52</v>
      </c>
      <c r="CM7" s="38">
        <v>56.83</v>
      </c>
      <c r="CN7" s="38">
        <v>54.34</v>
      </c>
      <c r="CO7" s="38">
        <v>54.96</v>
      </c>
      <c r="CP7" s="38">
        <v>10.67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76.44</v>
      </c>
      <c r="CX7" s="38">
        <v>80.650000000000006</v>
      </c>
      <c r="CY7" s="38">
        <v>82.07</v>
      </c>
      <c r="CZ7" s="38">
        <v>80.37</v>
      </c>
      <c r="DA7" s="38">
        <v>100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中霜 益次郎</cp:lastModifiedBy>
  <cp:lastPrinted>2019-01-18T05:27:02Z</cp:lastPrinted>
  <dcterms:created xsi:type="dcterms:W3CDTF">2018-12-03T08:46:14Z</dcterms:created>
  <dcterms:modified xsi:type="dcterms:W3CDTF">2019-01-18T05:43:08Z</dcterms:modified>
  <cp:category/>
</cp:coreProperties>
</file>