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N5" i="4" s="1"/>
  <c r="O6" i="5"/>
  <c r="J5" i="4" s="1"/>
  <c r="N6" i="5"/>
  <c r="M6" i="5"/>
  <c r="FJ8" i="5" s="1"/>
  <c r="L6" i="5"/>
  <c r="N3" i="4" s="1"/>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F5" i="4"/>
  <c r="B5" i="4"/>
  <c r="F3" i="4"/>
  <c r="B3" i="4"/>
  <c r="B1"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E10" i="5"/>
  <c r="IP10" i="5"/>
  <c r="HB10" i="5"/>
  <c r="FM10" i="5"/>
  <c r="DX10" i="5"/>
  <c r="CI10" i="5"/>
  <c r="L11" i="4"/>
  <c r="MN10" i="5"/>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N10" i="5"/>
  <c r="IZ10" i="5"/>
  <c r="HK10" i="5"/>
  <c r="FV10" i="5"/>
  <c r="EG10" i="5"/>
  <c r="CR10" i="5"/>
  <c r="BA10" i="5"/>
  <c r="J11" i="4"/>
  <c r="KD10" i="5"/>
  <c r="IO10" i="5"/>
  <c r="HA10" i="5"/>
  <c r="FL10" i="5"/>
  <c r="DW10" i="5"/>
  <c r="CH10" i="5"/>
  <c r="LS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LK10" i="5"/>
  <c r="JV10" i="5"/>
  <c r="IG10" i="5"/>
  <c r="GR10" i="5"/>
  <c r="FD10" i="5"/>
  <c r="DO10" i="5"/>
  <c r="BY10" i="5"/>
  <c r="LA10" i="5"/>
  <c r="JL10" i="5"/>
  <c r="HW10" i="5"/>
  <c r="GH10" i="5"/>
  <c r="ES10" i="5"/>
  <c r="DE10" i="5"/>
  <c r="BN10" i="5"/>
  <c r="N11" i="4"/>
  <c r="KP10" i="5"/>
  <c r="JB10" i="5"/>
  <c r="HM10" i="5"/>
  <c r="FX10" i="5"/>
  <c r="EI10" i="5"/>
  <c r="CT10" i="5"/>
  <c r="BC10" i="5"/>
  <c r="ME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LG10" i="5"/>
  <c r="JR10" i="5"/>
  <c r="IC10" i="5"/>
  <c r="GN10" i="5"/>
  <c r="EZ10" i="5"/>
  <c r="DK10" i="5"/>
  <c r="BU10" i="5"/>
  <c r="MA10" i="5"/>
  <c r="KW10" i="5"/>
  <c r="JH10" i="5"/>
  <c r="HS10" i="5"/>
  <c r="GD10" i="5"/>
  <c r="EO10" i="5"/>
  <c r="DA10" i="5"/>
  <c r="BJ10" i="5"/>
  <c r="F11" i="4"/>
  <c r="MK10" i="5"/>
  <c r="KL10" i="5"/>
  <c r="IX10" i="5"/>
  <c r="HI10" i="5"/>
  <c r="FT10" i="5"/>
  <c r="EE10" i="5"/>
  <c r="CP10" i="5"/>
  <c r="AY10" i="5"/>
  <c r="KB10" i="5"/>
  <c r="IM10" i="5"/>
  <c r="GY10" i="5"/>
  <c r="FJ10" i="5"/>
  <c r="DU10" i="5"/>
  <c r="CF10" i="5"/>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KX10" i="5"/>
  <c r="JI10" i="5"/>
  <c r="HT10" i="5"/>
  <c r="GE10" i="5"/>
  <c r="EP10" i="5"/>
  <c r="DB10" i="5"/>
  <c r="BK10" i="5"/>
  <c r="KM10" i="5"/>
  <c r="IY10" i="5"/>
  <c r="HJ10" i="5"/>
  <c r="FU10" i="5"/>
  <c r="EF10" i="5"/>
  <c r="CQ10" i="5"/>
  <c r="AZ10" i="5"/>
  <c r="H11" i="4"/>
  <c r="KC10" i="5"/>
  <c r="IN10" i="5"/>
  <c r="GZ10" i="5"/>
  <c r="FK10" i="5"/>
  <c r="DV10" i="5"/>
  <c r="CG10" i="5"/>
  <c r="LR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<sst xmlns="http://schemas.openxmlformats.org/spreadsheetml/2006/main" count="964" uniqueCount="184">
  <si>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</si>
  <si>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</si>
  <si>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</si>
  <si>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</si>
  <si>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</si>
  <si>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</si>
  <si>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</si>
  <si>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</si>
  <si>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一般会計への繰出し・・・101,297千円（うち34,423千円を公共施設整備基金に積立）
次年度への繰越し・・・31,725千円
太陽光発電事業は自主財源確保のために開始しており、剰余金については一般会計に繰り出しを行っています。施設整備の際に公共施設整備基金を活用しており、繰出金の一部を基金へ返還し、残額を一般財源化しています。初期費用分の返還完了後は、全額一般財源化予定で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</si>
  <si>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</si>
  <si>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</si>
  <si>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</si>
  <si>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</si>
  <si>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</si>
  <si>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</si>
  <si>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</si>
  <si>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</si>
  <si>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</si>
  <si>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</si>
  <si>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</si>
  <si>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</si>
  <si>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</si>
  <si>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</si>
  <si>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</si>
  <si>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</si>
  <si>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</si>
  <si>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</si>
  <si>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</si>
  <si>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</si>
  <si>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</si>
  <si>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</si>
  <si>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</si>
  <si>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</si>
  <si>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</si>
  <si>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</si>
  <si>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</si>
  <si>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</si>
  <si>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</si>
  <si>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</si>
  <si>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</si>
  <si>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</si>
  <si>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</si>
  <si>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</si>
  <si>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</si>
  <si>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</si>
  <si>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</si>
  <si>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</si>
  <si>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</si>
  <si>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</si>
  <si>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</si>
  <si>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</si>
  <si>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</si>
  <si>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</si>
  <si>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</si>
  <si>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</si>
  <si>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</si>
  <si>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</si>
  <si>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</si>
  <si>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</si>
  <si>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</si>
  <si>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</si>
  <si>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</si>
  <si>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</si>
  <si>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</si>
  <si>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</si>
  <si>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</si>
  <si>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</si>
  <si>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</si>
  <si>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</si>
  <si>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</si>
  <si>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</si>
  <si>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</si>
  <si>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</si>
  <si>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</si>
  <si>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</si>
  <si>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</si>
  <si>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</si>
  <si>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</si>
  <si>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</si>
  <si>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</si>
  <si>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</si>
  <si>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</si>
  <si>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</si>
  <si>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</si>
  <si>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</si>
  <si>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</si>
  <si>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</si>
  <si>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</si>
  <si>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</si>
  <si>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</si>
  <si>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</si>
  <si>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</si>
  <si>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</si>
  <si>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</si>
  <si>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</si>
  <si>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</si>
  <si>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</si>
  <si>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</si>
  <si>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</si>
  <si>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</si>
  <si>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</si>
  <si>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</si>
  <si>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</si>
  <si>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</si>
  <si>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</si>
  <si>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</si>
  <si>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</si>
  <si>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</si>
  <si>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</si>
  <si>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</si>
  <si>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</si>
  <si>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</si>
  <si>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</si>
  <si>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</si>
  <si>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</si>
  <si>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</si>
  <si>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</si>
  <si>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442127</t>
  </si>
  <si>
    <t>47</t>
  </si>
  <si>
    <t>04</t>
  </si>
  <si>
    <t>0</t>
  </si>
  <si>
    <t>000</t>
  </si>
  <si>
    <t>大分県　豊後大野市</t>
  </si>
  <si>
    <t>法非適用</t>
  </si>
  <si>
    <t>電気事業</t>
  </si>
  <si>
    <t/>
  </si>
  <si>
    <t>該当数値なし</t>
  </si>
  <si>
    <t>-</t>
  </si>
  <si>
    <t>平成46年4月1日　豊後大野市太陽光第２発電所</t>
  </si>
  <si>
    <t>無</t>
  </si>
  <si>
    <t>九州電力㈱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</si>
  <si>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</si>
  <si>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</si>
  <si>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</si>
  <si>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</si>
  <si>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</si>
  <si>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</si>
  <si>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</si>
  <si>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</si>
  <si>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</si>
  <si>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</si>
  <si>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</si>
  <si>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</si>
  <si>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</si>
  <si>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</si>
  <si>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</si>
  <si>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</si>
  <si>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</si>
  <si>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</si>
  <si>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</si>
  <si>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</si>
  <si>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</si>
  <si>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</si>
  <si>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</si>
  <si>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</si>
  <si>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</si>
  <si>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</si>
  <si>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</si>
  <si>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</si>
  <si>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</si>
  <si>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</si>
  <si>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</si>
  <si>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</si>
  <si>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</si>
  <si>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</si>
  <si>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</si>
  <si>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</si>
  <si>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</si>
  <si>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</si>
  <si>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</si>
  <si>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</si>
  <si>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</si>
  <si>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</si>
  <si>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</si>
  <si>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</si>
  <si>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</si>
  <si>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</si>
  <si>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</si>
  <si>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</si>
  <si>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</si>
  <si>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</si>
  <si>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現状の経営状況を維持すべく、今後も適宜対応（施設の環境整備）を行っていきます。また、ＦＩＴ適用終了後は収入が減少することが見込まれます。今後、経営戦略を策定していく中で（※現在は未策定（具体的な策定時期も未定））最善の手法を見定めながら施設運営を行っていきます。</t>
    <rPh sb="0" eb="2">
      <t>ゲンジョウ</t>
    </rPh>
    <rPh sb="3" eb="5">
      <t>ケイエイ</t>
    </rPh>
    <rPh sb="5" eb="7">
      <t>ジョウキョウ</t>
    </rPh>
    <rPh sb="8" eb="10">
      <t>イジ</t>
    </rPh>
    <rPh sb="14" eb="16">
      <t>コンゴ</t>
    </rPh>
    <rPh sb="17" eb="19">
      <t>テキギ</t>
    </rPh>
    <rPh sb="19" eb="21">
      <t>タイオウ</t>
    </rPh>
    <rPh sb="22" eb="24">
      <t>シセツ</t>
    </rPh>
    <rPh sb="25" eb="27">
      <t>カンキョウ</t>
    </rPh>
    <rPh sb="27" eb="29">
      <t>セイビ</t>
    </rPh>
    <rPh sb="31" eb="32">
      <t>オコナ</t>
    </rPh>
    <rPh sb="45" eb="47">
      <t>テキヨウ</t>
    </rPh>
    <rPh sb="47" eb="49">
      <t>シュウリョウ</t>
    </rPh>
    <rPh sb="49" eb="50">
      <t>ゴ</t>
    </rPh>
    <rPh sb="51" eb="53">
      <t>シュウニュウ</t>
    </rPh>
    <rPh sb="54" eb="56">
      <t>ゲンショウ</t>
    </rPh>
    <rPh sb="61" eb="63">
      <t>ミコ</t>
    </rPh>
    <rPh sb="68" eb="70">
      <t>コンゴ</t>
    </rPh>
    <rPh sb="71" eb="73">
      <t>ケイエイ</t>
    </rPh>
    <rPh sb="73" eb="75">
      <t>センリャク</t>
    </rPh>
    <rPh sb="76" eb="78">
      <t>サクテイ</t>
    </rPh>
    <rPh sb="82" eb="83">
      <t>ナカ</t>
    </rPh>
    <rPh sb="86" eb="88">
      <t>ゲンザイ</t>
    </rPh>
    <rPh sb="89" eb="90">
      <t>ミ</t>
    </rPh>
    <rPh sb="90" eb="92">
      <t>サクテイ</t>
    </rPh>
    <rPh sb="93" eb="96">
      <t>グタイテキ</t>
    </rPh>
    <rPh sb="97" eb="99">
      <t>サクテイ</t>
    </rPh>
    <rPh sb="99" eb="101">
      <t>ジキ</t>
    </rPh>
    <rPh sb="102" eb="104">
      <t>ミテイ</t>
    </rPh>
    <rPh sb="106" eb="108">
      <t>サイゼン</t>
    </rPh>
    <rPh sb="109" eb="111">
      <t>シュホウ</t>
    </rPh>
    <rPh sb="112" eb="114">
      <t>ミサダ</t>
    </rPh>
    <rPh sb="118" eb="120">
      <t>シセツ</t>
    </rPh>
    <rPh sb="120" eb="122">
      <t>ウンエイ</t>
    </rPh>
    <rPh sb="123" eb="124">
      <t>オコナ</t>
    </rPh>
    <phoneticPr fontId="3"/>
  </si>
  <si>
    <t>平成２６年度中に５ヶ所の発電所を順次稼働開始し、現在も当市直営で管理を行っています。発電及び売電状況については、該当年度（平成２８年度）においても当初の年度推計値を上回っており、大きな災害や事故等も無く、日照条件等による多少の前後はあるものの、比較的安定して推移しています。
「営業収支比率」の大きな変動については、一昨年中（平成27年度分）に、一過性の「消費税還付金返還金（税務署の判断により、一旦は消費税に還付金が発生したと案内され、実際に受領したが、その後誤りであることが分かり、27年度中に返還を要求されたもの）」が生じたことによるもので、今後は大きなトラブル等が発生しない限り、安定して推移するものと推察しています。
また、「収益的収支比率」と「EBITDA」が年々減少している点については、運営自体が比較的落ち着いてきていることから、太陽光特別会計内に余剰予算を持たせなくても運営していける、との見込みにより、一般会計内への繰出金を多く算出している状況が反映されているもので、売電収入自体に減少は生じておらず、上記のとおり施設自体は比較的安定して推移していると判断しています。
供給原価については、平成２７年度と２８年度を比べると増加していますが、これは総費用の一時的な増加によるものです。年間発電電力量は比較的安定していますので、今後は供給原価も安定的に推移していくと推察しています。</t>
    <rPh sb="0" eb="2">
      <t>ヘイセイ</t>
    </rPh>
    <rPh sb="4" eb="5">
      <t>ネン</t>
    </rPh>
    <rPh sb="5" eb="6">
      <t>ド</t>
    </rPh>
    <rPh sb="6" eb="7">
      <t>チュウ</t>
    </rPh>
    <rPh sb="10" eb="11">
      <t>ショ</t>
    </rPh>
    <rPh sb="12" eb="14">
      <t>ハツデン</t>
    </rPh>
    <rPh sb="14" eb="15">
      <t>ショ</t>
    </rPh>
    <rPh sb="16" eb="18">
      <t>ジュンジ</t>
    </rPh>
    <rPh sb="18" eb="20">
      <t>カドウ</t>
    </rPh>
    <rPh sb="20" eb="22">
      <t>カイシ</t>
    </rPh>
    <rPh sb="24" eb="26">
      <t>ゲンザイ</t>
    </rPh>
    <rPh sb="27" eb="28">
      <t>トウ</t>
    </rPh>
    <rPh sb="28" eb="29">
      <t>シ</t>
    </rPh>
    <rPh sb="29" eb="31">
      <t>チョクエイ</t>
    </rPh>
    <rPh sb="32" eb="34">
      <t>カンリ</t>
    </rPh>
    <rPh sb="35" eb="36">
      <t>オコナ</t>
    </rPh>
    <rPh sb="42" eb="44">
      <t>ハツデン</t>
    </rPh>
    <rPh sb="44" eb="45">
      <t>オヨ</t>
    </rPh>
    <rPh sb="46" eb="48">
      <t>バイデン</t>
    </rPh>
    <rPh sb="48" eb="50">
      <t>ジョウキョウ</t>
    </rPh>
    <rPh sb="56" eb="58">
      <t>ガイトウ</t>
    </rPh>
    <rPh sb="58" eb="60">
      <t>ネンド</t>
    </rPh>
    <rPh sb="61" eb="63">
      <t>ヘイセイ</t>
    </rPh>
    <rPh sb="65" eb="66">
      <t>ネン</t>
    </rPh>
    <rPh sb="66" eb="67">
      <t>ド</t>
    </rPh>
    <rPh sb="73" eb="75">
      <t>トウショ</t>
    </rPh>
    <rPh sb="76" eb="78">
      <t>ネンド</t>
    </rPh>
    <rPh sb="78" eb="80">
      <t>スイケイ</t>
    </rPh>
    <rPh sb="80" eb="81">
      <t>アタイ</t>
    </rPh>
    <rPh sb="82" eb="84">
      <t>ウワマワ</t>
    </rPh>
    <rPh sb="89" eb="90">
      <t>オオ</t>
    </rPh>
    <rPh sb="92" eb="94">
      <t>サイガイ</t>
    </rPh>
    <rPh sb="95" eb="97">
      <t>ジコ</t>
    </rPh>
    <rPh sb="97" eb="98">
      <t>トウ</t>
    </rPh>
    <rPh sb="99" eb="100">
      <t>ナ</t>
    </rPh>
    <rPh sb="102" eb="104">
      <t>ニッショウ</t>
    </rPh>
    <rPh sb="104" eb="106">
      <t>ジョウケン</t>
    </rPh>
    <rPh sb="106" eb="107">
      <t>トウ</t>
    </rPh>
    <rPh sb="110" eb="112">
      <t>タショウ</t>
    </rPh>
    <rPh sb="113" eb="115">
      <t>ゼンゴ</t>
    </rPh>
    <rPh sb="122" eb="125">
      <t>ヒカクテキ</t>
    </rPh>
    <rPh sb="125" eb="127">
      <t>アンテイ</t>
    </rPh>
    <rPh sb="129" eb="131">
      <t>スイイ</t>
    </rPh>
    <rPh sb="140" eb="142">
      <t>エイギョウ</t>
    </rPh>
    <rPh sb="142" eb="144">
      <t>シュウシ</t>
    </rPh>
    <rPh sb="144" eb="146">
      <t>ヒリツ</t>
    </rPh>
    <rPh sb="148" eb="149">
      <t>オオ</t>
    </rPh>
    <rPh sb="151" eb="153">
      <t>ヘンドウ</t>
    </rPh>
    <rPh sb="159" eb="162">
      <t>イッサクネン</t>
    </rPh>
    <rPh sb="162" eb="163">
      <t>チュウ</t>
    </rPh>
    <rPh sb="164" eb="166">
      <t>ヘイセイ</t>
    </rPh>
    <rPh sb="168" eb="169">
      <t>ネン</t>
    </rPh>
    <rPh sb="169" eb="170">
      <t>ド</t>
    </rPh>
    <rPh sb="170" eb="171">
      <t>ブン</t>
    </rPh>
    <rPh sb="174" eb="177">
      <t>イッカセイ</t>
    </rPh>
    <rPh sb="179" eb="182">
      <t>ショウヒゼイ</t>
    </rPh>
    <rPh sb="182" eb="185">
      <t>カンプキン</t>
    </rPh>
    <rPh sb="185" eb="188">
      <t>ヘンカンキン</t>
    </rPh>
    <rPh sb="189" eb="192">
      <t>ゼイムショ</t>
    </rPh>
    <rPh sb="193" eb="195">
      <t>ハンダン</t>
    </rPh>
    <rPh sb="199" eb="201">
      <t>イッタン</t>
    </rPh>
    <rPh sb="202" eb="205">
      <t>ショウヒゼイ</t>
    </rPh>
    <rPh sb="206" eb="209">
      <t>カンプキン</t>
    </rPh>
    <rPh sb="210" eb="212">
      <t>ハッセイ</t>
    </rPh>
    <rPh sb="215" eb="217">
      <t>アンナイ</t>
    </rPh>
    <rPh sb="220" eb="222">
      <t>ジッサイ</t>
    </rPh>
    <rPh sb="223" eb="225">
      <t>ジュリョウ</t>
    </rPh>
    <rPh sb="231" eb="232">
      <t>ゴ</t>
    </rPh>
    <rPh sb="232" eb="233">
      <t>アヤマ</t>
    </rPh>
    <rPh sb="240" eb="241">
      <t>ワ</t>
    </rPh>
    <rPh sb="246" eb="247">
      <t>ネン</t>
    </rPh>
    <rPh sb="247" eb="248">
      <t>ド</t>
    </rPh>
    <rPh sb="248" eb="249">
      <t>チュウ</t>
    </rPh>
    <rPh sb="250" eb="252">
      <t>ヘンカン</t>
    </rPh>
    <rPh sb="253" eb="255">
      <t>ヨウキュウ</t>
    </rPh>
    <rPh sb="263" eb="264">
      <t>ショウ</t>
    </rPh>
    <rPh sb="275" eb="277">
      <t>コンゴ</t>
    </rPh>
    <rPh sb="278" eb="279">
      <t>オオ</t>
    </rPh>
    <rPh sb="285" eb="286">
      <t>トウ</t>
    </rPh>
    <rPh sb="287" eb="289">
      <t>ハッセイ</t>
    </rPh>
    <rPh sb="292" eb="293">
      <t>カギ</t>
    </rPh>
    <rPh sb="295" eb="297">
      <t>アンテイ</t>
    </rPh>
    <rPh sb="299" eb="301">
      <t>スイイ</t>
    </rPh>
    <rPh sb="306" eb="308">
      <t>スイサツ</t>
    </rPh>
    <rPh sb="320" eb="323">
      <t>シュウエキテキ</t>
    </rPh>
    <rPh sb="323" eb="325">
      <t>シュウシ</t>
    </rPh>
    <rPh sb="325" eb="327">
      <t>ヒリツ</t>
    </rPh>
    <rPh sb="338" eb="340">
      <t>ネンネン</t>
    </rPh>
    <rPh sb="340" eb="342">
      <t>ゲンショウ</t>
    </rPh>
    <rPh sb="346" eb="347">
      <t>テン</t>
    </rPh>
    <rPh sb="353" eb="355">
      <t>ウンエイ</t>
    </rPh>
    <rPh sb="355" eb="357">
      <t>ジタイ</t>
    </rPh>
    <rPh sb="358" eb="361">
      <t>ヒカクテキ</t>
    </rPh>
    <rPh sb="361" eb="362">
      <t>オ</t>
    </rPh>
    <rPh sb="363" eb="364">
      <t>ツ</t>
    </rPh>
    <rPh sb="375" eb="378">
      <t>タイヨウコウ</t>
    </rPh>
    <rPh sb="378" eb="380">
      <t>トクベツ</t>
    </rPh>
    <rPh sb="380" eb="382">
      <t>カイケイ</t>
    </rPh>
    <rPh sb="382" eb="383">
      <t>ナイ</t>
    </rPh>
    <rPh sb="384" eb="386">
      <t>ヨジョウ</t>
    </rPh>
    <rPh sb="386" eb="388">
      <t>ヨサン</t>
    </rPh>
    <rPh sb="389" eb="390">
      <t>モ</t>
    </rPh>
    <rPh sb="396" eb="398">
      <t>ウンエイ</t>
    </rPh>
    <rPh sb="406" eb="408">
      <t>ミコ</t>
    </rPh>
    <rPh sb="413" eb="415">
      <t>イッパン</t>
    </rPh>
    <rPh sb="415" eb="417">
      <t>カイケイ</t>
    </rPh>
    <rPh sb="417" eb="418">
      <t>ナイ</t>
    </rPh>
    <rPh sb="420" eb="422">
      <t>クリダ</t>
    </rPh>
    <rPh sb="422" eb="423">
      <t>キン</t>
    </rPh>
    <rPh sb="424" eb="425">
      <t>オオ</t>
    </rPh>
    <rPh sb="426" eb="428">
      <t>サンシュツ</t>
    </rPh>
    <rPh sb="432" eb="434">
      <t>ジョウキョウ</t>
    </rPh>
    <rPh sb="435" eb="437">
      <t>ハンエイ</t>
    </rPh>
    <rPh sb="446" eb="448">
      <t>バイデン</t>
    </rPh>
    <rPh sb="448" eb="450">
      <t>シュウニュウ</t>
    </rPh>
    <rPh sb="450" eb="452">
      <t>ジタイ</t>
    </rPh>
    <rPh sb="453" eb="455">
      <t>ゲンショウ</t>
    </rPh>
    <rPh sb="456" eb="457">
      <t>ショウ</t>
    </rPh>
    <rPh sb="463" eb="465">
      <t>ジョウキ</t>
    </rPh>
    <rPh sb="469" eb="471">
      <t>シセツ</t>
    </rPh>
    <rPh sb="471" eb="473">
      <t>ジタイ</t>
    </rPh>
    <rPh sb="474" eb="477">
      <t>ヒカクテキ</t>
    </rPh>
    <rPh sb="477" eb="479">
      <t>アンテイ</t>
    </rPh>
    <rPh sb="481" eb="483">
      <t>スイイ</t>
    </rPh>
    <rPh sb="488" eb="490">
      <t>ハンダン</t>
    </rPh>
    <rPh sb="498" eb="500">
      <t>キョウキュウ</t>
    </rPh>
    <rPh sb="500" eb="502">
      <t>ゲンカ</t>
    </rPh>
    <rPh sb="508" eb="510">
      <t>ヘイセイ</t>
    </rPh>
    <rPh sb="512" eb="514">
      <t>ネンド</t>
    </rPh>
    <rPh sb="517" eb="519">
      <t>ネンド</t>
    </rPh>
    <rPh sb="520" eb="521">
      <t>クラ</t>
    </rPh>
    <rPh sb="524" eb="526">
      <t>ゾウカ</t>
    </rPh>
    <rPh sb="536" eb="539">
      <t>ソウヒヨウ</t>
    </rPh>
    <rPh sb="540" eb="543">
      <t>イチジテキ</t>
    </rPh>
    <rPh sb="544" eb="546">
      <t>ゾウカ</t>
    </rPh>
    <rPh sb="554" eb="556">
      <t>ネンカン</t>
    </rPh>
    <rPh sb="556" eb="558">
      <t>ハツデン</t>
    </rPh>
    <rPh sb="558" eb="561">
      <t>デンリョクリョウ</t>
    </rPh>
    <rPh sb="562" eb="565">
      <t>ヒカクテキ</t>
    </rPh>
    <rPh sb="565" eb="567">
      <t>アンテイ</t>
    </rPh>
    <rPh sb="575" eb="577">
      <t>コンゴ</t>
    </rPh>
    <rPh sb="578" eb="582">
      <t>キョウキュウゲンカ</t>
    </rPh>
    <rPh sb="583" eb="586">
      <t>アンテイテキ</t>
    </rPh>
    <rPh sb="587" eb="589">
      <t>スイイ</t>
    </rPh>
    <rPh sb="594" eb="596">
      <t>スイサツ</t>
    </rPh>
    <phoneticPr fontId="3"/>
  </si>
  <si>
    <t xml:space="preserve">世界的にみても再生可能エネルギー産業の発展は目覚ましく、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出力制限体制（ローテーションで各発電所（太陽光を含む）を停止する体制）を整備したため、近い将来、当初の推計値を下回る月・年度が発生する可能性が高まってきており、売電収入が減少することが見込まれます。
内訳について、「修繕費比率」が0値となっている点については、平成28年度中に修繕が１件も発生しなかったことによるものです。また、「企業債残高対料金収入比率」が、開設当初から0値である理由は、初期費用に企業債は利用しておらず、基金を利用しているため、率の算出がありません。
</t>
    <rPh sb="0" eb="3">
      <t>セカイテキ</t>
    </rPh>
    <rPh sb="7" eb="9">
      <t>サイセイ</t>
    </rPh>
    <rPh sb="9" eb="11">
      <t>カノウ</t>
    </rPh>
    <rPh sb="16" eb="18">
      <t>サンギョウ</t>
    </rPh>
    <rPh sb="19" eb="21">
      <t>ハッテン</t>
    </rPh>
    <rPh sb="22" eb="24">
      <t>メザ</t>
    </rPh>
    <rPh sb="28" eb="29">
      <t>トク</t>
    </rPh>
    <rPh sb="30" eb="33">
      <t>タイヨウコウ</t>
    </rPh>
    <rPh sb="33" eb="35">
      <t>ハツデン</t>
    </rPh>
    <rPh sb="48" eb="49">
      <t>トウ</t>
    </rPh>
    <rPh sb="50" eb="52">
      <t>キキ</t>
    </rPh>
    <rPh sb="53" eb="55">
      <t>ニッシン</t>
    </rPh>
    <rPh sb="55" eb="57">
      <t>ゲッポ</t>
    </rPh>
    <rPh sb="58" eb="60">
      <t>シンカ</t>
    </rPh>
    <rPh sb="61" eb="62">
      <t>ト</t>
    </rPh>
    <rPh sb="67" eb="69">
      <t>カテイ</t>
    </rPh>
    <rPh sb="70" eb="72">
      <t>キギョウ</t>
    </rPh>
    <rPh sb="73" eb="75">
      <t>キボ</t>
    </rPh>
    <rPh sb="76" eb="77">
      <t>ト</t>
    </rPh>
    <rPh sb="79" eb="81">
      <t>セッチ</t>
    </rPh>
    <rPh sb="82" eb="84">
      <t>アイツ</t>
    </rPh>
    <rPh sb="91" eb="93">
      <t>ジュウミン</t>
    </rPh>
    <rPh sb="94" eb="96">
      <t>キョジュウ</t>
    </rPh>
    <rPh sb="96" eb="98">
      <t>カンキョウ</t>
    </rPh>
    <rPh sb="104" eb="106">
      <t>サンリン</t>
    </rPh>
    <rPh sb="107" eb="109">
      <t>ノウチ</t>
    </rPh>
    <rPh sb="109" eb="110">
      <t>トウ</t>
    </rPh>
    <rPh sb="111" eb="113">
      <t>カンキョウ</t>
    </rPh>
    <rPh sb="113" eb="115">
      <t>ホゼン</t>
    </rPh>
    <rPh sb="116" eb="117">
      <t>カカ</t>
    </rPh>
    <rPh sb="119" eb="122">
      <t>シチョウソン</t>
    </rPh>
    <rPh sb="127" eb="129">
      <t>キョウイ</t>
    </rPh>
    <rPh sb="144" eb="146">
      <t>ジョウキョウ</t>
    </rPh>
    <rPh sb="149" eb="151">
      <t>カイトリ</t>
    </rPh>
    <rPh sb="153" eb="154">
      <t>オコナ</t>
    </rPh>
    <rPh sb="155" eb="157">
      <t>オオテ</t>
    </rPh>
    <rPh sb="157" eb="159">
      <t>デンリョク</t>
    </rPh>
    <rPh sb="159" eb="161">
      <t>カイシャ</t>
    </rPh>
    <rPh sb="162" eb="164">
      <t>シュツリョク</t>
    </rPh>
    <rPh sb="164" eb="166">
      <t>セイゲン</t>
    </rPh>
    <rPh sb="166" eb="168">
      <t>タイセイ</t>
    </rPh>
    <rPh sb="177" eb="178">
      <t>カク</t>
    </rPh>
    <rPh sb="178" eb="180">
      <t>ハツデン</t>
    </rPh>
    <rPh sb="180" eb="181">
      <t>ショ</t>
    </rPh>
    <rPh sb="182" eb="185">
      <t>タイヨウコウ</t>
    </rPh>
    <rPh sb="186" eb="187">
      <t>フク</t>
    </rPh>
    <rPh sb="190" eb="192">
      <t>テイシ</t>
    </rPh>
    <rPh sb="194" eb="196">
      <t>タイセイ</t>
    </rPh>
    <rPh sb="198" eb="200">
      <t>セイビ</t>
    </rPh>
    <rPh sb="205" eb="206">
      <t>チカ</t>
    </rPh>
    <rPh sb="207" eb="209">
      <t>ショウライ</t>
    </rPh>
    <rPh sb="210" eb="212">
      <t>トウショ</t>
    </rPh>
    <rPh sb="213" eb="215">
      <t>スイケイ</t>
    </rPh>
    <rPh sb="215" eb="216">
      <t>チ</t>
    </rPh>
    <rPh sb="217" eb="219">
      <t>シタマワ</t>
    </rPh>
    <rPh sb="220" eb="221">
      <t>ツキ</t>
    </rPh>
    <rPh sb="222" eb="224">
      <t>ネンド</t>
    </rPh>
    <rPh sb="225" eb="227">
      <t>ハッセイ</t>
    </rPh>
    <rPh sb="229" eb="232">
      <t>カノウセイ</t>
    </rPh>
    <rPh sb="233" eb="234">
      <t>タカ</t>
    </rPh>
    <rPh sb="242" eb="244">
      <t>バイデン</t>
    </rPh>
    <rPh sb="244" eb="246">
      <t>シュウニュウ</t>
    </rPh>
    <rPh sb="247" eb="249">
      <t>ゲンショウ</t>
    </rPh>
    <rPh sb="254" eb="256">
      <t>ミコ</t>
    </rPh>
    <rPh sb="263" eb="265">
      <t>ウチワケ</t>
    </rPh>
    <rPh sb="271" eb="273">
      <t>シュウゼン</t>
    </rPh>
    <rPh sb="273" eb="274">
      <t>ヒ</t>
    </rPh>
    <rPh sb="274" eb="276">
      <t>ヒリツ</t>
    </rPh>
    <rPh sb="279" eb="280">
      <t>チ</t>
    </rPh>
    <rPh sb="286" eb="287">
      <t>テン</t>
    </rPh>
    <rPh sb="293" eb="295">
      <t>ヘイセイ</t>
    </rPh>
    <rPh sb="297" eb="298">
      <t>ネン</t>
    </rPh>
    <rPh sb="298" eb="299">
      <t>ド</t>
    </rPh>
    <rPh sb="299" eb="300">
      <t>チュウ</t>
    </rPh>
    <rPh sb="301" eb="303">
      <t>シュウゼン</t>
    </rPh>
    <rPh sb="305" eb="306">
      <t>ケン</t>
    </rPh>
    <rPh sb="307" eb="309">
      <t>ハッセイ</t>
    </rPh>
    <rPh sb="328" eb="330">
      <t>キギョウ</t>
    </rPh>
    <rPh sb="330" eb="331">
      <t>サイ</t>
    </rPh>
    <rPh sb="331" eb="333">
      <t>ザンダカ</t>
    </rPh>
    <rPh sb="333" eb="334">
      <t>タイ</t>
    </rPh>
    <rPh sb="334" eb="336">
      <t>リョウキン</t>
    </rPh>
    <rPh sb="336" eb="338">
      <t>シュウニュウ</t>
    </rPh>
    <rPh sb="338" eb="340">
      <t>ヒリツ</t>
    </rPh>
    <rPh sb="343" eb="345">
      <t>カイセツ</t>
    </rPh>
    <rPh sb="345" eb="347">
      <t>トウショ</t>
    </rPh>
    <rPh sb="350" eb="351">
      <t>チ</t>
    </rPh>
    <rPh sb="354" eb="356">
      <t>リユウ</t>
    </rPh>
    <rPh sb="358" eb="360">
      <t>ショキ</t>
    </rPh>
    <rPh sb="360" eb="362">
      <t>ヒヨウ</t>
    </rPh>
    <rPh sb="363" eb="365">
      <t>キギョウ</t>
    </rPh>
    <rPh sb="365" eb="366">
      <t>サイ</t>
    </rPh>
    <rPh sb="367" eb="369">
      <t>リヨウ</t>
    </rPh>
    <rPh sb="375" eb="377">
      <t>キキン</t>
    </rPh>
    <rPh sb="378" eb="380">
      <t>リヨウ</t>
    </rPh>
    <rPh sb="387" eb="388">
      <t>リツ</t>
    </rPh>
    <rPh sb="389" eb="39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</si>
</sst>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2" fillId="0" borderId="11"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192.3</c:v>
                </c:pt>
                <c:pt idx="3">
                  <c:v>165.5</c:v>
                </c:pt>
                <c:pt idx="4">
                  <c:v>147.5</c:v>
                </c:pt>
              </c:numCache>
            </c:numRef>
          </c:val>
        </c:ser>
        <c:dLbls>
          <c:showLegendKey val="0"/>
          <c:showVal val="0"/>
          <c:showCatName val="0"/>
          <c:showSerName val="0"/>
          <c:showPercent val="0"/>
          <c:showBubbleSize val="0"/>
        </c:dLbls>
        <c:gapWidth val="180"/>
        <c:overlap val="-90"/>
        <c:axId val="98910208"/>
        <c:axId val="9891174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8910208"/>
        <c:axId val="98911744"/>
      </c:lineChart>
      <c:catAx>
        <c:axId val="98910208"/>
        <c:scaling>
          <c:orientation val="minMax"/>
        </c:scaling>
        <c:delete val="0"/>
        <c:axPos val="b"/>
        <c:numFmt formatCode="ge" sourceLinked="1"/>
        <c:majorTickMark val="none"/>
        <c:minorTickMark val="none"/>
        <c:tickLblPos val="none"/>
        <c:crossAx val="98911744"/>
        <c:crosses val="autoZero"/>
        <c:auto val="0"/>
        <c:lblAlgn val="ctr"/>
        <c:lblOffset val="100"/>
        <c:noMultiLvlLbl val="1"/>
      </c:catAx>
      <c:valAx>
        <c:axId val="9891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9102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00999168"/>
        <c:axId val="10100108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00999168"/>
        <c:axId val="101001088"/>
      </c:lineChart>
      <c:catAx>
        <c:axId val="100999168"/>
        <c:scaling>
          <c:orientation val="minMax"/>
        </c:scaling>
        <c:delete val="0"/>
        <c:axPos val="b"/>
        <c:numFmt formatCode="ge" sourceLinked="1"/>
        <c:majorTickMark val="none"/>
        <c:minorTickMark val="none"/>
        <c:tickLblPos val="none"/>
        <c:crossAx val="101001088"/>
        <c:crosses val="autoZero"/>
        <c:auto val="0"/>
        <c:lblAlgn val="ctr"/>
        <c:lblOffset val="100"/>
        <c:noMultiLvlLbl val="1"/>
      </c:catAx>
      <c:valAx>
        <c:axId val="101001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99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46528"/>
        <c:axId val="10104870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46528"/>
        <c:axId val="101048704"/>
      </c:lineChart>
      <c:catAx>
        <c:axId val="101046528"/>
        <c:scaling>
          <c:orientation val="minMax"/>
        </c:scaling>
        <c:delete val="0"/>
        <c:axPos val="b"/>
        <c:numFmt formatCode="ge" sourceLinked="1"/>
        <c:majorTickMark val="none"/>
        <c:minorTickMark val="none"/>
        <c:tickLblPos val="none"/>
        <c:crossAx val="101048704"/>
        <c:crosses val="autoZero"/>
        <c:auto val="0"/>
        <c:lblAlgn val="ctr"/>
        <c:lblOffset val="100"/>
        <c:noMultiLvlLbl val="1"/>
      </c:catAx>
      <c:valAx>
        <c:axId val="10104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46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085952"/>
        <c:axId val="10108787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85952"/>
        <c:axId val="101087872"/>
      </c:lineChart>
      <c:catAx>
        <c:axId val="101085952"/>
        <c:scaling>
          <c:orientation val="minMax"/>
        </c:scaling>
        <c:delete val="0"/>
        <c:axPos val="b"/>
        <c:numFmt formatCode="ge" sourceLinked="1"/>
        <c:majorTickMark val="none"/>
        <c:minorTickMark val="none"/>
        <c:tickLblPos val="none"/>
        <c:crossAx val="101087872"/>
        <c:crosses val="autoZero"/>
        <c:auto val="0"/>
        <c:lblAlgn val="ctr"/>
        <c:lblOffset val="100"/>
        <c:noMultiLvlLbl val="1"/>
      </c:catAx>
      <c:valAx>
        <c:axId val="10108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085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670464"/>
        <c:axId val="100676736"/>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70464"/>
        <c:axId val="100676736"/>
      </c:lineChart>
      <c:catAx>
        <c:axId val="100670464"/>
        <c:scaling>
          <c:orientation val="minMax"/>
        </c:scaling>
        <c:delete val="0"/>
        <c:axPos val="b"/>
        <c:numFmt formatCode="ge" sourceLinked="1"/>
        <c:majorTickMark val="none"/>
        <c:minorTickMark val="none"/>
        <c:tickLblPos val="none"/>
        <c:crossAx val="100676736"/>
        <c:crosses val="autoZero"/>
        <c:auto val="0"/>
        <c:lblAlgn val="ctr"/>
        <c:lblOffset val="100"/>
        <c:noMultiLvlLbl val="1"/>
      </c:catAx>
      <c:valAx>
        <c:axId val="100676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6704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05792"/>
        <c:axId val="10070771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05792"/>
        <c:axId val="100707712"/>
      </c:lineChart>
      <c:catAx>
        <c:axId val="100705792"/>
        <c:scaling>
          <c:orientation val="minMax"/>
        </c:scaling>
        <c:delete val="0"/>
        <c:axPos val="b"/>
        <c:numFmt formatCode="ge" sourceLinked="1"/>
        <c:majorTickMark val="none"/>
        <c:minorTickMark val="none"/>
        <c:tickLblPos val="none"/>
        <c:crossAx val="100707712"/>
        <c:crosses val="autoZero"/>
        <c:auto val="0"/>
        <c:lblAlgn val="ctr"/>
        <c:lblOffset val="100"/>
        <c:noMultiLvlLbl val="1"/>
      </c:catAx>
      <c:valAx>
        <c:axId val="10070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0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37024"/>
        <c:axId val="1007389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37024"/>
        <c:axId val="100738944"/>
      </c:lineChart>
      <c:catAx>
        <c:axId val="100737024"/>
        <c:scaling>
          <c:orientation val="minMax"/>
        </c:scaling>
        <c:delete val="0"/>
        <c:axPos val="b"/>
        <c:numFmt formatCode="ge" sourceLinked="1"/>
        <c:majorTickMark val="none"/>
        <c:minorTickMark val="none"/>
        <c:tickLblPos val="none"/>
        <c:crossAx val="100738944"/>
        <c:crosses val="autoZero"/>
        <c:auto val="0"/>
        <c:lblAlgn val="ctr"/>
        <c:lblOffset val="100"/>
        <c:noMultiLvlLbl val="1"/>
      </c:catAx>
      <c:valAx>
        <c:axId val="10073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3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772096"/>
        <c:axId val="1007742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72096"/>
        <c:axId val="100774272"/>
      </c:lineChart>
      <c:catAx>
        <c:axId val="100772096"/>
        <c:scaling>
          <c:orientation val="minMax"/>
        </c:scaling>
        <c:delete val="0"/>
        <c:axPos val="b"/>
        <c:numFmt formatCode="ge" sourceLinked="1"/>
        <c:majorTickMark val="none"/>
        <c:minorTickMark val="none"/>
        <c:tickLblPos val="none"/>
        <c:crossAx val="100774272"/>
        <c:crosses val="autoZero"/>
        <c:auto val="0"/>
        <c:lblAlgn val="ctr"/>
        <c:lblOffset val="100"/>
        <c:noMultiLvlLbl val="1"/>
      </c:catAx>
      <c:valAx>
        <c:axId val="100774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77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815616"/>
        <c:axId val="10081753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15616"/>
        <c:axId val="100817536"/>
      </c:lineChart>
      <c:catAx>
        <c:axId val="100815616"/>
        <c:scaling>
          <c:orientation val="minMax"/>
        </c:scaling>
        <c:delete val="0"/>
        <c:axPos val="b"/>
        <c:numFmt formatCode="ge" sourceLinked="1"/>
        <c:majorTickMark val="none"/>
        <c:minorTickMark val="none"/>
        <c:tickLblPos val="none"/>
        <c:crossAx val="100817536"/>
        <c:crosses val="autoZero"/>
        <c:auto val="0"/>
        <c:lblAlgn val="ctr"/>
        <c:lblOffset val="100"/>
        <c:noMultiLvlLbl val="1"/>
      </c:catAx>
      <c:valAx>
        <c:axId val="10081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1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834688"/>
        <c:axId val="10085324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34688"/>
        <c:axId val="100853248"/>
      </c:lineChart>
      <c:catAx>
        <c:axId val="100834688"/>
        <c:scaling>
          <c:orientation val="minMax"/>
        </c:scaling>
        <c:delete val="0"/>
        <c:axPos val="b"/>
        <c:numFmt formatCode="ge" sourceLinked="1"/>
        <c:majorTickMark val="none"/>
        <c:minorTickMark val="none"/>
        <c:tickLblPos val="none"/>
        <c:crossAx val="100853248"/>
        <c:crosses val="autoZero"/>
        <c:auto val="0"/>
        <c:lblAlgn val="ctr"/>
        <c:lblOffset val="100"/>
        <c:noMultiLvlLbl val="1"/>
      </c:catAx>
      <c:valAx>
        <c:axId val="10085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83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484800"/>
        <c:axId val="1014869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84800"/>
        <c:axId val="101486976"/>
      </c:lineChart>
      <c:catAx>
        <c:axId val="101484800"/>
        <c:scaling>
          <c:orientation val="minMax"/>
        </c:scaling>
        <c:delete val="0"/>
        <c:axPos val="b"/>
        <c:numFmt formatCode="ge" sourceLinked="1"/>
        <c:majorTickMark val="none"/>
        <c:minorTickMark val="none"/>
        <c:tickLblPos val="none"/>
        <c:crossAx val="101486976"/>
        <c:crosses val="autoZero"/>
        <c:auto val="0"/>
        <c:lblAlgn val="ctr"/>
        <c:lblOffset val="100"/>
        <c:noMultiLvlLbl val="1"/>
      </c:catAx>
      <c:valAx>
        <c:axId val="10148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48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1686.7</c:v>
                </c:pt>
                <c:pt idx="3">
                  <c:v>286.3</c:v>
                </c:pt>
                <c:pt idx="4">
                  <c:v>2223.6999999999998</c:v>
                </c:pt>
              </c:numCache>
            </c:numRef>
          </c:val>
        </c:ser>
        <c:dLbls>
          <c:showLegendKey val="0"/>
          <c:showVal val="0"/>
          <c:showCatName val="0"/>
          <c:showSerName val="0"/>
          <c:showPercent val="0"/>
          <c:showBubbleSize val="0"/>
        </c:dLbls>
        <c:gapWidth val="180"/>
        <c:overlap val="-90"/>
        <c:axId val="99487744"/>
        <c:axId val="9948928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99487744"/>
        <c:axId val="99489280"/>
      </c:lineChart>
      <c:catAx>
        <c:axId val="99487744"/>
        <c:scaling>
          <c:orientation val="minMax"/>
        </c:scaling>
        <c:delete val="0"/>
        <c:axPos val="b"/>
        <c:numFmt formatCode="ge" sourceLinked="1"/>
        <c:majorTickMark val="none"/>
        <c:minorTickMark val="none"/>
        <c:tickLblPos val="none"/>
        <c:crossAx val="99489280"/>
        <c:crosses val="autoZero"/>
        <c:auto val="0"/>
        <c:lblAlgn val="ctr"/>
        <c:lblOffset val="100"/>
        <c:noMultiLvlLbl val="1"/>
      </c:catAx>
      <c:valAx>
        <c:axId val="9948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487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24224"/>
        <c:axId val="10152614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24224"/>
        <c:axId val="101526144"/>
      </c:lineChart>
      <c:catAx>
        <c:axId val="101524224"/>
        <c:scaling>
          <c:orientation val="minMax"/>
        </c:scaling>
        <c:delete val="0"/>
        <c:axPos val="b"/>
        <c:numFmt formatCode="ge" sourceLinked="1"/>
        <c:majorTickMark val="none"/>
        <c:minorTickMark val="none"/>
        <c:tickLblPos val="none"/>
        <c:crossAx val="101526144"/>
        <c:crosses val="autoZero"/>
        <c:auto val="0"/>
        <c:lblAlgn val="ctr"/>
        <c:lblOffset val="100"/>
        <c:noMultiLvlLbl val="1"/>
      </c:catAx>
      <c:valAx>
        <c:axId val="10152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24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47392"/>
        <c:axId val="10156185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47392"/>
        <c:axId val="101561856"/>
      </c:lineChart>
      <c:catAx>
        <c:axId val="101547392"/>
        <c:scaling>
          <c:orientation val="minMax"/>
        </c:scaling>
        <c:delete val="0"/>
        <c:axPos val="b"/>
        <c:numFmt formatCode="ge" sourceLinked="1"/>
        <c:majorTickMark val="none"/>
        <c:minorTickMark val="none"/>
        <c:tickLblPos val="none"/>
        <c:crossAx val="101561856"/>
        <c:crosses val="autoZero"/>
        <c:auto val="0"/>
        <c:lblAlgn val="ctr"/>
        <c:lblOffset val="100"/>
        <c:noMultiLvlLbl val="1"/>
      </c:catAx>
      <c:valAx>
        <c:axId val="10156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47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595008"/>
        <c:axId val="10160128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5008"/>
        <c:axId val="101601280"/>
      </c:lineChart>
      <c:catAx>
        <c:axId val="101595008"/>
        <c:scaling>
          <c:orientation val="minMax"/>
        </c:scaling>
        <c:delete val="0"/>
        <c:axPos val="b"/>
        <c:numFmt formatCode="ge" sourceLinked="1"/>
        <c:majorTickMark val="none"/>
        <c:minorTickMark val="none"/>
        <c:tickLblPos val="none"/>
        <c:crossAx val="101601280"/>
        <c:crosses val="autoZero"/>
        <c:auto val="0"/>
        <c:lblAlgn val="ctr"/>
        <c:lblOffset val="100"/>
        <c:noMultiLvlLbl val="1"/>
      </c:catAx>
      <c:valAx>
        <c:axId val="10160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595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642240"/>
        <c:axId val="10164416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2240"/>
        <c:axId val="101644160"/>
      </c:lineChart>
      <c:catAx>
        <c:axId val="101642240"/>
        <c:scaling>
          <c:orientation val="minMax"/>
        </c:scaling>
        <c:delete val="0"/>
        <c:axPos val="b"/>
        <c:numFmt formatCode="ge" sourceLinked="1"/>
        <c:majorTickMark val="none"/>
        <c:minorTickMark val="none"/>
        <c:tickLblPos val="none"/>
        <c:crossAx val="101644160"/>
        <c:crosses val="autoZero"/>
        <c:auto val="0"/>
        <c:lblAlgn val="ctr"/>
        <c:lblOffset val="100"/>
        <c:noMultiLvlLbl val="1"/>
      </c:catAx>
      <c:valAx>
        <c:axId val="10164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4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755136"/>
        <c:axId val="10176140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55136"/>
        <c:axId val="101761408"/>
      </c:lineChart>
      <c:catAx>
        <c:axId val="101755136"/>
        <c:scaling>
          <c:orientation val="minMax"/>
        </c:scaling>
        <c:delete val="0"/>
        <c:axPos val="b"/>
        <c:numFmt formatCode="ge" sourceLinked="1"/>
        <c:majorTickMark val="none"/>
        <c:minorTickMark val="none"/>
        <c:tickLblPos val="none"/>
        <c:crossAx val="101761408"/>
        <c:crosses val="autoZero"/>
        <c:auto val="0"/>
        <c:lblAlgn val="ctr"/>
        <c:lblOffset val="100"/>
        <c:noMultiLvlLbl val="1"/>
      </c:catAx>
      <c:valAx>
        <c:axId val="10176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55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782272"/>
        <c:axId val="10178419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82272"/>
        <c:axId val="101784192"/>
      </c:lineChart>
      <c:catAx>
        <c:axId val="101782272"/>
        <c:scaling>
          <c:orientation val="minMax"/>
        </c:scaling>
        <c:delete val="0"/>
        <c:axPos val="b"/>
        <c:numFmt formatCode="ge" sourceLinked="1"/>
        <c:majorTickMark val="none"/>
        <c:minorTickMark val="none"/>
        <c:tickLblPos val="none"/>
        <c:crossAx val="101784192"/>
        <c:crosses val="autoZero"/>
        <c:auto val="0"/>
        <c:lblAlgn val="ctr"/>
        <c:lblOffset val="100"/>
        <c:noMultiLvlLbl val="1"/>
      </c:catAx>
      <c:valAx>
        <c:axId val="101784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78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10.8</c:v>
                </c:pt>
                <c:pt idx="3">
                  <c:v>13.7</c:v>
                </c:pt>
                <c:pt idx="4">
                  <c:v>14.4</c:v>
                </c:pt>
              </c:numCache>
            </c:numRef>
          </c:val>
        </c:ser>
        <c:dLbls>
          <c:showLegendKey val="0"/>
          <c:showVal val="0"/>
          <c:showCatName val="0"/>
          <c:showSerName val="0"/>
          <c:showPercent val="0"/>
          <c:showBubbleSize val="0"/>
        </c:dLbls>
        <c:gapWidth val="180"/>
        <c:overlap val="-90"/>
        <c:axId val="101809152"/>
        <c:axId val="10184000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showLegendKey val="0"/>
          <c:showVal val="0"/>
          <c:showCatName val="0"/>
          <c:showSerName val="0"/>
          <c:showPercent val="0"/>
          <c:showBubbleSize val="0"/>
        </c:dLbls>
        <c:marker val="1"/>
        <c:smooth val="0"/>
        <c:axId val="101809152"/>
        <c:axId val="101840000"/>
      </c:lineChart>
      <c:catAx>
        <c:axId val="101809152"/>
        <c:scaling>
          <c:orientation val="minMax"/>
        </c:scaling>
        <c:delete val="0"/>
        <c:axPos val="b"/>
        <c:numFmt formatCode="ge" sourceLinked="1"/>
        <c:majorTickMark val="none"/>
        <c:minorTickMark val="none"/>
        <c:tickLblPos val="none"/>
        <c:crossAx val="101840000"/>
        <c:crosses val="autoZero"/>
        <c:auto val="0"/>
        <c:lblAlgn val="ctr"/>
        <c:lblOffset val="100"/>
        <c:noMultiLvlLbl val="1"/>
      </c:catAx>
      <c:valAx>
        <c:axId val="10184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80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3.7</c:v>
                </c:pt>
                <c:pt idx="3">
                  <c:v>1.1000000000000001</c:v>
                </c:pt>
                <c:pt idx="4">
                  <c:v>0</c:v>
                </c:pt>
              </c:numCache>
            </c:numRef>
          </c:val>
        </c:ser>
        <c:dLbls>
          <c:showLegendKey val="0"/>
          <c:showVal val="0"/>
          <c:showCatName val="0"/>
          <c:showSerName val="0"/>
          <c:showPercent val="0"/>
          <c:showBubbleSize val="0"/>
        </c:dLbls>
        <c:gapWidth val="180"/>
        <c:overlap val="-90"/>
        <c:axId val="101869056"/>
        <c:axId val="10187097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showLegendKey val="0"/>
          <c:showVal val="0"/>
          <c:showCatName val="0"/>
          <c:showSerName val="0"/>
          <c:showPercent val="0"/>
          <c:showBubbleSize val="0"/>
        </c:dLbls>
        <c:marker val="1"/>
        <c:smooth val="0"/>
        <c:axId val="101869056"/>
        <c:axId val="101870976"/>
      </c:lineChart>
      <c:catAx>
        <c:axId val="101869056"/>
        <c:scaling>
          <c:orientation val="minMax"/>
        </c:scaling>
        <c:delete val="0"/>
        <c:axPos val="b"/>
        <c:numFmt formatCode="ge" sourceLinked="1"/>
        <c:majorTickMark val="none"/>
        <c:minorTickMark val="none"/>
        <c:tickLblPos val="none"/>
        <c:crossAx val="101870976"/>
        <c:crosses val="autoZero"/>
        <c:auto val="0"/>
        <c:lblAlgn val="ctr"/>
        <c:lblOffset val="100"/>
        <c:noMultiLvlLbl val="1"/>
      </c:catAx>
      <c:valAx>
        <c:axId val="10187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01253504"/>
        <c:axId val="10190374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showLegendKey val="0"/>
          <c:showVal val="0"/>
          <c:showCatName val="0"/>
          <c:showSerName val="0"/>
          <c:showPercent val="0"/>
          <c:showBubbleSize val="0"/>
        </c:dLbls>
        <c:marker val="1"/>
        <c:smooth val="0"/>
        <c:axId val="101253504"/>
        <c:axId val="101903744"/>
      </c:lineChart>
      <c:catAx>
        <c:axId val="101253504"/>
        <c:scaling>
          <c:orientation val="minMax"/>
        </c:scaling>
        <c:delete val="0"/>
        <c:axPos val="b"/>
        <c:numFmt formatCode="ge" sourceLinked="1"/>
        <c:majorTickMark val="none"/>
        <c:minorTickMark val="none"/>
        <c:tickLblPos val="none"/>
        <c:crossAx val="101903744"/>
        <c:crosses val="autoZero"/>
        <c:auto val="0"/>
        <c:lblAlgn val="ctr"/>
        <c:lblOffset val="100"/>
        <c:noMultiLvlLbl val="1"/>
      </c:catAx>
      <c:valAx>
        <c:axId val="10190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5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1283712"/>
        <c:axId val="10128998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83712"/>
        <c:axId val="101289984"/>
      </c:lineChart>
      <c:catAx>
        <c:axId val="101283712"/>
        <c:scaling>
          <c:orientation val="minMax"/>
        </c:scaling>
        <c:delete val="0"/>
        <c:axPos val="b"/>
        <c:numFmt formatCode="ge" sourceLinked="1"/>
        <c:majorTickMark val="none"/>
        <c:minorTickMark val="none"/>
        <c:tickLblPos val="none"/>
        <c:crossAx val="101289984"/>
        <c:crosses val="autoZero"/>
        <c:auto val="0"/>
        <c:lblAlgn val="ctr"/>
        <c:lblOffset val="100"/>
        <c:noMultiLvlLbl val="1"/>
      </c:catAx>
      <c:valAx>
        <c:axId val="101289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283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9528704"/>
        <c:axId val="995302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528704"/>
        <c:axId val="99530240"/>
      </c:lineChart>
      <c:catAx>
        <c:axId val="99528704"/>
        <c:scaling>
          <c:orientation val="minMax"/>
        </c:scaling>
        <c:delete val="0"/>
        <c:axPos val="b"/>
        <c:numFmt formatCode="ge" sourceLinked="1"/>
        <c:majorTickMark val="none"/>
        <c:minorTickMark val="none"/>
        <c:tickLblPos val="none"/>
        <c:crossAx val="99530240"/>
        <c:crosses val="autoZero"/>
        <c:auto val="0"/>
        <c:lblAlgn val="ctr"/>
        <c:lblOffset val="100"/>
        <c:noMultiLvlLbl val="1"/>
      </c:catAx>
      <c:valAx>
        <c:axId val="9953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52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101323136"/>
        <c:axId val="10132505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showLegendKey val="0"/>
          <c:showVal val="0"/>
          <c:showCatName val="0"/>
          <c:showSerName val="0"/>
          <c:showPercent val="0"/>
          <c:showBubbleSize val="0"/>
        </c:dLbls>
        <c:marker val="1"/>
        <c:smooth val="0"/>
        <c:axId val="101323136"/>
        <c:axId val="101325056"/>
      </c:lineChart>
      <c:catAx>
        <c:axId val="101323136"/>
        <c:scaling>
          <c:orientation val="minMax"/>
        </c:scaling>
        <c:delete val="0"/>
        <c:axPos val="b"/>
        <c:numFmt formatCode="ge" sourceLinked="1"/>
        <c:majorTickMark val="none"/>
        <c:minorTickMark val="none"/>
        <c:tickLblPos val="none"/>
        <c:crossAx val="101325056"/>
        <c:crosses val="autoZero"/>
        <c:auto val="0"/>
        <c:lblAlgn val="ctr"/>
        <c:lblOffset val="100"/>
        <c:noMultiLvlLbl val="1"/>
      </c:catAx>
      <c:valAx>
        <c:axId val="101325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23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30940.799999999999</c:v>
                </c:pt>
                <c:pt idx="3">
                  <c:v>26168.9</c:v>
                </c:pt>
                <c:pt idx="4">
                  <c:v>29319.7</c:v>
                </c:pt>
              </c:numCache>
            </c:numRef>
          </c:val>
        </c:ser>
        <c:dLbls>
          <c:showLegendKey val="0"/>
          <c:showVal val="0"/>
          <c:showCatName val="0"/>
          <c:showSerName val="0"/>
          <c:showPercent val="0"/>
          <c:showBubbleSize val="0"/>
        </c:dLbls>
        <c:gapWidth val="180"/>
        <c:overlap val="-90"/>
        <c:axId val="99313536"/>
        <c:axId val="993239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99313536"/>
        <c:axId val="99323904"/>
      </c:lineChart>
      <c:catAx>
        <c:axId val="99313536"/>
        <c:scaling>
          <c:orientation val="minMax"/>
        </c:scaling>
        <c:delete val="0"/>
        <c:axPos val="b"/>
        <c:numFmt formatCode="ge" sourceLinked="1"/>
        <c:majorTickMark val="none"/>
        <c:minorTickMark val="none"/>
        <c:tickLblPos val="none"/>
        <c:crossAx val="99323904"/>
        <c:crosses val="autoZero"/>
        <c:auto val="0"/>
        <c:lblAlgn val="ctr"/>
        <c:lblOffset val="100"/>
        <c:noMultiLvlLbl val="1"/>
      </c:catAx>
      <c:valAx>
        <c:axId val="9932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13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57881</c:v>
                </c:pt>
                <c:pt idx="3">
                  <c:v>44239</c:v>
                </c:pt>
                <c:pt idx="4">
                  <c:v>37755</c:v>
                </c:pt>
              </c:numCache>
            </c:numRef>
          </c:val>
        </c:ser>
        <c:dLbls>
          <c:showLegendKey val="0"/>
          <c:showVal val="0"/>
          <c:showCatName val="0"/>
          <c:showSerName val="0"/>
          <c:showPercent val="0"/>
          <c:showBubbleSize val="0"/>
        </c:dLbls>
        <c:gapWidth val="180"/>
        <c:overlap val="-90"/>
        <c:axId val="99361152"/>
        <c:axId val="99363072"/>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99361152"/>
        <c:axId val="99363072"/>
      </c:lineChart>
      <c:catAx>
        <c:axId val="99361152"/>
        <c:scaling>
          <c:orientation val="minMax"/>
        </c:scaling>
        <c:delete val="0"/>
        <c:axPos val="b"/>
        <c:numFmt formatCode="ge" sourceLinked="1"/>
        <c:majorTickMark val="none"/>
        <c:minorTickMark val="none"/>
        <c:tickLblPos val="none"/>
        <c:crossAx val="99363072"/>
        <c:crosses val="autoZero"/>
        <c:auto val="0"/>
        <c:lblAlgn val="ctr"/>
        <c:lblOffset val="100"/>
        <c:noMultiLvlLbl val="1"/>
      </c:catAx>
      <c:valAx>
        <c:axId val="9936307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61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10.8</c:v>
                </c:pt>
                <c:pt idx="3">
                  <c:v>13.7</c:v>
                </c:pt>
                <c:pt idx="4">
                  <c:v>14.4</c:v>
                </c:pt>
              </c:numCache>
            </c:numRef>
          </c:val>
        </c:ser>
        <c:dLbls>
          <c:showLegendKey val="0"/>
          <c:showVal val="0"/>
          <c:showCatName val="0"/>
          <c:showSerName val="0"/>
          <c:showPercent val="0"/>
          <c:showBubbleSize val="0"/>
        </c:dLbls>
        <c:gapWidth val="180"/>
        <c:overlap val="-90"/>
        <c:axId val="99388032"/>
        <c:axId val="994147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99388032"/>
        <c:axId val="99414784"/>
      </c:lineChart>
      <c:catAx>
        <c:axId val="99388032"/>
        <c:scaling>
          <c:orientation val="minMax"/>
        </c:scaling>
        <c:delete val="0"/>
        <c:axPos val="b"/>
        <c:numFmt formatCode="ge" sourceLinked="1"/>
        <c:majorTickMark val="none"/>
        <c:minorTickMark val="none"/>
        <c:tickLblPos val="none"/>
        <c:crossAx val="99414784"/>
        <c:crosses val="autoZero"/>
        <c:auto val="0"/>
        <c:lblAlgn val="ctr"/>
        <c:lblOffset val="100"/>
        <c:noMultiLvlLbl val="1"/>
      </c:catAx>
      <c:valAx>
        <c:axId val="99414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388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3.7</c:v>
                </c:pt>
                <c:pt idx="3">
                  <c:v>1.1000000000000001</c:v>
                </c:pt>
                <c:pt idx="4">
                  <c:v>0</c:v>
                </c:pt>
              </c:numCache>
            </c:numRef>
          </c:val>
        </c:ser>
        <c:dLbls>
          <c:showLegendKey val="0"/>
          <c:showVal val="0"/>
          <c:showCatName val="0"/>
          <c:showSerName val="0"/>
          <c:showPercent val="0"/>
          <c:showBubbleSize val="0"/>
        </c:dLbls>
        <c:gapWidth val="180"/>
        <c:overlap val="-90"/>
        <c:axId val="99447936"/>
        <c:axId val="9944985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99447936"/>
        <c:axId val="99449856"/>
      </c:lineChart>
      <c:catAx>
        <c:axId val="99447936"/>
        <c:scaling>
          <c:orientation val="minMax"/>
        </c:scaling>
        <c:delete val="0"/>
        <c:axPos val="b"/>
        <c:numFmt formatCode="ge" sourceLinked="1"/>
        <c:majorTickMark val="none"/>
        <c:minorTickMark val="none"/>
        <c:tickLblPos val="none"/>
        <c:crossAx val="99449856"/>
        <c:crosses val="autoZero"/>
        <c:auto val="0"/>
        <c:lblAlgn val="ctr"/>
        <c:lblOffset val="100"/>
        <c:noMultiLvlLbl val="1"/>
      </c:catAx>
      <c:valAx>
        <c:axId val="9944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944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100937088"/>
        <c:axId val="10095155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100937088"/>
        <c:axId val="100951552"/>
      </c:lineChart>
      <c:catAx>
        <c:axId val="100937088"/>
        <c:scaling>
          <c:orientation val="minMax"/>
        </c:scaling>
        <c:delete val="0"/>
        <c:axPos val="b"/>
        <c:numFmt formatCode="ge" sourceLinked="1"/>
        <c:majorTickMark val="none"/>
        <c:minorTickMark val="none"/>
        <c:tickLblPos val="none"/>
        <c:crossAx val="100951552"/>
        <c:crosses val="autoZero"/>
        <c:auto val="0"/>
        <c:lblAlgn val="ctr"/>
        <c:lblOffset val="100"/>
        <c:noMultiLvlLbl val="1"/>
      </c:catAx>
      <c:valAx>
        <c:axId val="100951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0937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00959744"/>
        <c:axId val="10096166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59744"/>
        <c:axId val="100961664"/>
      </c:lineChart>
      <c:catAx>
        <c:axId val="100959744"/>
        <c:scaling>
          <c:orientation val="minMax"/>
        </c:scaling>
        <c:delete val="0"/>
        <c:axPos val="b"/>
        <c:numFmt formatCode="ge" sourceLinked="1"/>
        <c:majorTickMark val="none"/>
        <c:minorTickMark val="none"/>
        <c:tickLblPos val="none"/>
        <c:crossAx val="100961664"/>
        <c:crosses val="autoZero"/>
        <c:auto val="0"/>
        <c:lblAlgn val="ctr"/>
        <c:lblOffset val="100"/>
        <c:noMultiLvlLbl val="1"/>
      </c:catAx>
      <c:valAx>
        <c:axId val="10096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0959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79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79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79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79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79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79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79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80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80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80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80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80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80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80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80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80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80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81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81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81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81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81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81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81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81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81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81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82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82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82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835"/>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83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837"/>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83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83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84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　豊後大野市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x14ac:dyDescent="0.15">
      <c r="A3" s="1"/>
      <c r="B3" s="175" t="str">
        <f>データ!I6</f>
        <v>法非適用</v>
      </c>
      <c r="C3" s="176"/>
      <c r="D3" s="176"/>
      <c r="E3" s="176"/>
      <c r="F3" s="176" t="str">
        <f>データ!J6</f>
        <v>電気事業</v>
      </c>
      <c r="G3" s="176"/>
      <c r="H3" s="176"/>
      <c r="I3" s="176"/>
      <c r="J3" s="177" t="s">
        <v>180</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3" t="s">
        <v>182</v>
      </c>
      <c r="AL3" s="114"/>
      <c r="AM3" s="114"/>
      <c r="AN3" s="114"/>
      <c r="AO3" s="114"/>
      <c r="AP3" s="114"/>
      <c r="AQ3" s="115"/>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x14ac:dyDescent="0.15">
      <c r="A5" s="1"/>
      <c r="B5" s="189" t="str">
        <f>データ!M6</f>
        <v>-</v>
      </c>
      <c r="C5" s="190"/>
      <c r="D5" s="190"/>
      <c r="E5" s="190"/>
      <c r="F5" s="169" t="str">
        <f>データ!N6</f>
        <v>-</v>
      </c>
      <c r="G5" s="169"/>
      <c r="H5" s="169"/>
      <c r="I5" s="169"/>
      <c r="J5" s="169" t="str">
        <f>データ!O6</f>
        <v>-</v>
      </c>
      <c r="K5" s="169"/>
      <c r="L5" s="169"/>
      <c r="M5" s="169"/>
      <c r="N5" s="169">
        <f>データ!P6</f>
        <v>5</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x14ac:dyDescent="0.15">
      <c r="A7" s="1"/>
      <c r="B7" s="168" t="str">
        <f>データ!Q6</f>
        <v>-</v>
      </c>
      <c r="C7" s="169"/>
      <c r="D7" s="169"/>
      <c r="E7" s="169"/>
      <c r="F7" s="170" t="s">
        <v>128</v>
      </c>
      <c r="G7" s="171"/>
      <c r="H7" s="171"/>
      <c r="I7" s="171"/>
      <c r="J7" s="172" t="s">
        <v>128</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x14ac:dyDescent="0.15">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x14ac:dyDescent="0.2">
      <c r="A9" s="1"/>
      <c r="B9" s="158" t="s">
        <v>130</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x14ac:dyDescent="0.2">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x14ac:dyDescent="0.15">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x14ac:dyDescent="0.15">
      <c r="A12" s="1"/>
      <c r="B12" s="155" t="s">
        <v>22</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x14ac:dyDescent="0.15">
      <c r="A15" s="1"/>
      <c r="B15" s="141" t="s">
        <v>25</v>
      </c>
      <c r="C15" s="142"/>
      <c r="D15" s="142"/>
      <c r="E15" s="143"/>
      <c r="F15" s="144" t="str">
        <f>データ!AL6</f>
        <v>-</v>
      </c>
      <c r="G15" s="144"/>
      <c r="H15" s="144" t="str">
        <f>データ!AM6</f>
        <v>-</v>
      </c>
      <c r="I15" s="144"/>
      <c r="J15" s="144">
        <f>データ!AN6</f>
        <v>2027</v>
      </c>
      <c r="K15" s="144"/>
      <c r="L15" s="144">
        <f>データ!AO6</f>
        <v>2582</v>
      </c>
      <c r="M15" s="144"/>
      <c r="N15" s="145">
        <f>データ!AP6</f>
        <v>2709</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x14ac:dyDescent="0.2">
      <c r="A16" s="1"/>
      <c r="B16" s="134" t="s">
        <v>26</v>
      </c>
      <c r="C16" s="135"/>
      <c r="D16" s="135"/>
      <c r="E16" s="136"/>
      <c r="F16" s="147" t="str">
        <f>データ!AQ6</f>
        <v>-</v>
      </c>
      <c r="G16" s="147"/>
      <c r="H16" s="147" t="str">
        <f>データ!AR6</f>
        <v>-</v>
      </c>
      <c r="I16" s="147"/>
      <c r="J16" s="147">
        <f>データ!AS6</f>
        <v>2027</v>
      </c>
      <c r="K16" s="147"/>
      <c r="L16" s="147">
        <f>データ!AT6</f>
        <v>2582</v>
      </c>
      <c r="M16" s="147"/>
      <c r="N16" s="139">
        <f>データ!AU6</f>
        <v>2709</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x14ac:dyDescent="0.2">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x14ac:dyDescent="0.2">
      <c r="A19" s="1"/>
      <c r="B19" s="134" t="s">
        <v>29</v>
      </c>
      <c r="C19" s="135"/>
      <c r="D19" s="135"/>
      <c r="E19" s="136"/>
      <c r="F19" s="137" t="str">
        <f>データ!AV6</f>
        <v>-</v>
      </c>
      <c r="G19" s="137"/>
      <c r="H19" s="137"/>
      <c r="I19" s="137">
        <f>データ!AW6</f>
        <v>108385</v>
      </c>
      <c r="J19" s="137"/>
      <c r="K19" s="137"/>
      <c r="L19" s="137">
        <f>データ!AX6</f>
        <v>108385</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183</v>
      </c>
      <c r="AL40" s="114"/>
      <c r="AM40" s="114"/>
      <c r="AN40" s="114"/>
      <c r="AO40" s="114"/>
      <c r="AP40" s="114"/>
      <c r="AQ40" s="115"/>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181</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442127</v>
      </c>
      <c r="D6" s="68" t="str">
        <f t="shared" si="6"/>
        <v>47</v>
      </c>
      <c r="E6" s="68" t="str">
        <f t="shared" si="6"/>
        <v>04</v>
      </c>
      <c r="F6" s="68" t="str">
        <f t="shared" si="6"/>
        <v>0</v>
      </c>
      <c r="G6" s="68" t="str">
        <f t="shared" si="6"/>
        <v>000</v>
      </c>
      <c r="H6" s="68" t="str">
        <f t="shared" si="6"/>
        <v>大分県　豊後大野市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5</v>
      </c>
      <c r="Q6" s="70" t="str">
        <f t="shared" si="6"/>
        <v>-</v>
      </c>
      <c r="R6" s="71" t="str">
        <f>R7</f>
        <v>平成46年4月1日　豊後大野市太陽光第２発電所</v>
      </c>
      <c r="S6" s="72" t="str">
        <f t="shared" si="6"/>
        <v>平成46年4月1日　豊後大野市太陽光第２発電所</v>
      </c>
      <c r="T6" s="68" t="str">
        <f t="shared" si="6"/>
        <v>無</v>
      </c>
      <c r="U6" s="72" t="str">
        <f t="shared" si="6"/>
        <v>九州電力㈱</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2027</v>
      </c>
      <c r="AO6" s="70">
        <f t="shared" si="6"/>
        <v>2582</v>
      </c>
      <c r="AP6" s="70">
        <f t="shared" si="6"/>
        <v>2709</v>
      </c>
      <c r="AQ6" s="70" t="str">
        <f t="shared" si="6"/>
        <v>-</v>
      </c>
      <c r="AR6" s="70" t="str">
        <f t="shared" si="6"/>
        <v>-</v>
      </c>
      <c r="AS6" s="70">
        <f t="shared" si="6"/>
        <v>2027</v>
      </c>
      <c r="AT6" s="70">
        <f t="shared" si="6"/>
        <v>2582</v>
      </c>
      <c r="AU6" s="70">
        <f t="shared" si="6"/>
        <v>2709</v>
      </c>
      <c r="AV6" s="70" t="str">
        <f t="shared" si="6"/>
        <v>-</v>
      </c>
      <c r="AW6" s="70">
        <f t="shared" si="6"/>
        <v>108385</v>
      </c>
      <c r="AX6" s="70">
        <f t="shared" si="6"/>
        <v>108385</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5</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v>2027</v>
      </c>
      <c r="AO7" s="81">
        <v>2582</v>
      </c>
      <c r="AP7" s="81">
        <v>2709</v>
      </c>
      <c r="AQ7" s="81" t="s">
        <v>127</v>
      </c>
      <c r="AR7" s="81" t="s">
        <v>127</v>
      </c>
      <c r="AS7" s="81">
        <v>2027</v>
      </c>
      <c r="AT7" s="81">
        <v>2582</v>
      </c>
      <c r="AU7" s="81">
        <v>2709</v>
      </c>
      <c r="AV7" s="81" t="s">
        <v>127</v>
      </c>
      <c r="AW7" s="81">
        <v>108385</v>
      </c>
      <c r="AX7" s="81">
        <v>108385</v>
      </c>
      <c r="AY7" s="84" t="s">
        <v>127</v>
      </c>
      <c r="AZ7" s="84" t="s">
        <v>127</v>
      </c>
      <c r="BA7" s="84">
        <v>192.3</v>
      </c>
      <c r="BB7" s="84">
        <v>165.5</v>
      </c>
      <c r="BC7" s="84">
        <v>147.5</v>
      </c>
      <c r="BD7" s="84" t="s">
        <v>127</v>
      </c>
      <c r="BE7" s="84" t="s">
        <v>127</v>
      </c>
      <c r="BF7" s="84">
        <v>124.4</v>
      </c>
      <c r="BG7" s="84">
        <v>118.8</v>
      </c>
      <c r="BH7" s="84">
        <v>88.8</v>
      </c>
      <c r="BI7" s="84">
        <v>100</v>
      </c>
      <c r="BJ7" s="84" t="s">
        <v>127</v>
      </c>
      <c r="BK7" s="84" t="s">
        <v>127</v>
      </c>
      <c r="BL7" s="84">
        <v>1686.7</v>
      </c>
      <c r="BM7" s="84">
        <v>286.3</v>
      </c>
      <c r="BN7" s="84">
        <v>2223.6999999999998</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30940.799999999999</v>
      </c>
      <c r="CI7" s="84">
        <v>26168.9</v>
      </c>
      <c r="CJ7" s="84">
        <v>29319.7</v>
      </c>
      <c r="CK7" s="84" t="s">
        <v>127</v>
      </c>
      <c r="CL7" s="84" t="s">
        <v>127</v>
      </c>
      <c r="CM7" s="84">
        <v>17642.5</v>
      </c>
      <c r="CN7" s="84">
        <v>18815.8</v>
      </c>
      <c r="CO7" s="84">
        <v>22847.9</v>
      </c>
      <c r="CP7" s="81" t="s">
        <v>127</v>
      </c>
      <c r="CQ7" s="81" t="s">
        <v>127</v>
      </c>
      <c r="CR7" s="81">
        <v>57881</v>
      </c>
      <c r="CS7" s="81">
        <v>44239</v>
      </c>
      <c r="CT7" s="81">
        <v>37755</v>
      </c>
      <c r="CU7" s="81" t="s">
        <v>127</v>
      </c>
      <c r="CV7" s="81" t="s">
        <v>127</v>
      </c>
      <c r="CW7" s="81">
        <v>58539</v>
      </c>
      <c r="CX7" s="81">
        <v>37685</v>
      </c>
      <c r="CY7" s="81">
        <v>2390</v>
      </c>
      <c r="CZ7" s="81">
        <v>2148</v>
      </c>
      <c r="DA7" s="84" t="s">
        <v>127</v>
      </c>
      <c r="DB7" s="84" t="s">
        <v>127</v>
      </c>
      <c r="DC7" s="84">
        <v>10.8</v>
      </c>
      <c r="DD7" s="84">
        <v>13.7</v>
      </c>
      <c r="DE7" s="84">
        <v>14.4</v>
      </c>
      <c r="DF7" s="84" t="s">
        <v>127</v>
      </c>
      <c r="DG7" s="84" t="s">
        <v>127</v>
      </c>
      <c r="DH7" s="84">
        <v>37.700000000000003</v>
      </c>
      <c r="DI7" s="84">
        <v>33.9</v>
      </c>
      <c r="DJ7" s="84">
        <v>37.9</v>
      </c>
      <c r="DK7" s="84" t="s">
        <v>127</v>
      </c>
      <c r="DL7" s="84" t="s">
        <v>127</v>
      </c>
      <c r="DM7" s="84">
        <v>3.7</v>
      </c>
      <c r="DN7" s="84">
        <v>1.1000000000000001</v>
      </c>
      <c r="DO7" s="84">
        <v>0</v>
      </c>
      <c r="DP7" s="84" t="s">
        <v>127</v>
      </c>
      <c r="DQ7" s="84" t="s">
        <v>127</v>
      </c>
      <c r="DR7" s="84">
        <v>13.7</v>
      </c>
      <c r="DS7" s="84">
        <v>16.3</v>
      </c>
      <c r="DT7" s="84">
        <v>14.2</v>
      </c>
      <c r="DU7" s="84" t="s">
        <v>127</v>
      </c>
      <c r="DV7" s="84" t="s">
        <v>127</v>
      </c>
      <c r="DW7" s="84">
        <v>0</v>
      </c>
      <c r="DX7" s="84">
        <v>0</v>
      </c>
      <c r="DY7" s="84">
        <v>0</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100</v>
      </c>
      <c r="ES7" s="84">
        <v>100</v>
      </c>
      <c r="ET7" s="84" t="s">
        <v>127</v>
      </c>
      <c r="EU7" s="84" t="s">
        <v>127</v>
      </c>
      <c r="EV7" s="84">
        <v>70.2</v>
      </c>
      <c r="EW7" s="84">
        <v>73.099999999999994</v>
      </c>
      <c r="EX7" s="84">
        <v>74.8</v>
      </c>
      <c r="EY7" s="81" t="s">
        <v>127</v>
      </c>
      <c r="EZ7" s="84" t="s">
        <v>127</v>
      </c>
      <c r="FA7" s="84" t="s">
        <v>127</v>
      </c>
      <c r="FB7" s="84" t="s">
        <v>127</v>
      </c>
      <c r="FC7" s="84" t="s">
        <v>127</v>
      </c>
      <c r="FD7" s="84" t="s">
        <v>127</v>
      </c>
      <c r="FE7" s="84" t="s">
        <v>127</v>
      </c>
      <c r="FF7" s="84" t="s">
        <v>127</v>
      </c>
      <c r="FG7" s="84">
        <v>56.1</v>
      </c>
      <c r="FH7" s="84">
        <v>61.8</v>
      </c>
      <c r="FI7" s="84">
        <v>61.6</v>
      </c>
      <c r="FJ7" s="84" t="s">
        <v>127</v>
      </c>
      <c r="FK7" s="84" t="s">
        <v>127</v>
      </c>
      <c r="FL7" s="84" t="s">
        <v>127</v>
      </c>
      <c r="FM7" s="84" t="s">
        <v>127</v>
      </c>
      <c r="FN7" s="84" t="s">
        <v>127</v>
      </c>
      <c r="FO7" s="84" t="s">
        <v>127</v>
      </c>
      <c r="FP7" s="84" t="s">
        <v>127</v>
      </c>
      <c r="FQ7" s="84">
        <v>16.7</v>
      </c>
      <c r="FR7" s="84">
        <v>8.6999999999999993</v>
      </c>
      <c r="FS7" s="84">
        <v>5.7</v>
      </c>
      <c r="FT7" s="84" t="s">
        <v>127</v>
      </c>
      <c r="FU7" s="84" t="s">
        <v>127</v>
      </c>
      <c r="FV7" s="84" t="s">
        <v>127</v>
      </c>
      <c r="FW7" s="84" t="s">
        <v>127</v>
      </c>
      <c r="FX7" s="84" t="s">
        <v>127</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v>2148</v>
      </c>
      <c r="KW7" s="84" t="s">
        <v>127</v>
      </c>
      <c r="KX7" s="84" t="s">
        <v>127</v>
      </c>
      <c r="KY7" s="84">
        <v>10.8</v>
      </c>
      <c r="KZ7" s="84">
        <v>13.7</v>
      </c>
      <c r="LA7" s="84">
        <v>14.4</v>
      </c>
      <c r="LB7" s="84" t="s">
        <v>127</v>
      </c>
      <c r="LC7" s="84" t="s">
        <v>127</v>
      </c>
      <c r="LD7" s="84">
        <v>13.7</v>
      </c>
      <c r="LE7" s="84">
        <v>12</v>
      </c>
      <c r="LF7" s="84">
        <v>14.5</v>
      </c>
      <c r="LG7" s="84" t="s">
        <v>127</v>
      </c>
      <c r="LH7" s="84" t="s">
        <v>127</v>
      </c>
      <c r="LI7" s="84">
        <v>3.7</v>
      </c>
      <c r="LJ7" s="84">
        <v>1.1000000000000001</v>
      </c>
      <c r="LK7" s="84">
        <v>0</v>
      </c>
      <c r="LL7" s="84" t="s">
        <v>127</v>
      </c>
      <c r="LM7" s="84" t="s">
        <v>127</v>
      </c>
      <c r="LN7" s="84">
        <v>2.9</v>
      </c>
      <c r="LO7" s="84">
        <v>0.6</v>
      </c>
      <c r="LP7" s="84">
        <v>0.3</v>
      </c>
      <c r="LQ7" s="84" t="s">
        <v>127</v>
      </c>
      <c r="LR7" s="84" t="s">
        <v>127</v>
      </c>
      <c r="LS7" s="84">
        <v>0</v>
      </c>
      <c r="LT7" s="84">
        <v>0</v>
      </c>
      <c r="LU7" s="84">
        <v>0</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v>100</v>
      </c>
      <c r="MN7" s="84">
        <v>100</v>
      </c>
      <c r="MO7" s="84">
        <v>100</v>
      </c>
      <c r="MP7" s="84" t="s">
        <v>127</v>
      </c>
      <c r="MQ7" s="84" t="s">
        <v>127</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v>5</v>
      </c>
      <c r="NJ7" s="84">
        <v>5</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（最大出力合計2,148kW）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（最大出力合計2,148kW）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192.3</v>
      </c>
      <c r="BB11" s="96">
        <f>BB7</f>
        <v>165.5</v>
      </c>
      <c r="BC11" s="96">
        <f>BC7</f>
        <v>147.5</v>
      </c>
      <c r="BD11" s="85"/>
      <c r="BE11" s="85"/>
      <c r="BF11" s="85"/>
      <c r="BG11" s="85"/>
      <c r="BH11" s="85"/>
      <c r="BI11" s="95" t="s">
        <v>140</v>
      </c>
      <c r="BJ11" s="96" t="str">
        <f>BJ7</f>
        <v>-</v>
      </c>
      <c r="BK11" s="96" t="str">
        <f>BK7</f>
        <v>-</v>
      </c>
      <c r="BL11" s="96">
        <f>BL7</f>
        <v>1686.7</v>
      </c>
      <c r="BM11" s="96">
        <f>BM7</f>
        <v>286.3</v>
      </c>
      <c r="BN11" s="96">
        <f>BN7</f>
        <v>2223.6999999999998</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f>CH7</f>
        <v>30940.799999999999</v>
      </c>
      <c r="CI11" s="96">
        <f>CI7</f>
        <v>26168.9</v>
      </c>
      <c r="CJ11" s="96">
        <f>CJ7</f>
        <v>29319.7</v>
      </c>
      <c r="CK11" s="85"/>
      <c r="CL11" s="85"/>
      <c r="CM11" s="85"/>
      <c r="CN11" s="85"/>
      <c r="CO11" s="95" t="s">
        <v>140</v>
      </c>
      <c r="CP11" s="97" t="str">
        <f>CP7</f>
        <v>-</v>
      </c>
      <c r="CQ11" s="97" t="str">
        <f>CQ7</f>
        <v>-</v>
      </c>
      <c r="CR11" s="97">
        <f>CR7</f>
        <v>57881</v>
      </c>
      <c r="CS11" s="97">
        <f>CS7</f>
        <v>44239</v>
      </c>
      <c r="CT11" s="97">
        <f>CT7</f>
        <v>37755</v>
      </c>
      <c r="CU11" s="85"/>
      <c r="CV11" s="85"/>
      <c r="CW11" s="85"/>
      <c r="CX11" s="85"/>
      <c r="CY11" s="85"/>
      <c r="CZ11" s="95" t="s">
        <v>140</v>
      </c>
      <c r="DA11" s="96" t="str">
        <f>DA7</f>
        <v>-</v>
      </c>
      <c r="DB11" s="96" t="str">
        <f>DB7</f>
        <v>-</v>
      </c>
      <c r="DC11" s="96">
        <f>DC7</f>
        <v>10.8</v>
      </c>
      <c r="DD11" s="96">
        <f>DD7</f>
        <v>13.7</v>
      </c>
      <c r="DE11" s="96">
        <f>DE7</f>
        <v>14.4</v>
      </c>
      <c r="DF11" s="85"/>
      <c r="DG11" s="85"/>
      <c r="DH11" s="85"/>
      <c r="DI11" s="85"/>
      <c r="DJ11" s="95" t="s">
        <v>140</v>
      </c>
      <c r="DK11" s="96" t="str">
        <f>DK7</f>
        <v>-</v>
      </c>
      <c r="DL11" s="96" t="str">
        <f>DL7</f>
        <v>-</v>
      </c>
      <c r="DM11" s="96">
        <f>DM7</f>
        <v>3.7</v>
      </c>
      <c r="DN11" s="96">
        <f>DN7</f>
        <v>1.1000000000000001</v>
      </c>
      <c r="DO11" s="96">
        <f>DO7</f>
        <v>0</v>
      </c>
      <c r="DP11" s="85"/>
      <c r="DQ11" s="85"/>
      <c r="DR11" s="85"/>
      <c r="DS11" s="85"/>
      <c r="DT11" s="95" t="s">
        <v>140</v>
      </c>
      <c r="DU11" s="96" t="str">
        <f>DU7</f>
        <v>-</v>
      </c>
      <c r="DV11" s="96" t="str">
        <f>DV7</f>
        <v>-</v>
      </c>
      <c r="DW11" s="96">
        <f>DW7</f>
        <v>0</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142</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143</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f>KY7</f>
        <v>10.8</v>
      </c>
      <c r="KZ11" s="96">
        <f>KZ7</f>
        <v>13.7</v>
      </c>
      <c r="LA11" s="96">
        <f>LA7</f>
        <v>14.4</v>
      </c>
      <c r="LB11" s="85"/>
      <c r="LC11" s="85"/>
      <c r="LD11" s="85"/>
      <c r="LE11" s="85"/>
      <c r="LF11" s="95" t="s">
        <v>140</v>
      </c>
      <c r="LG11" s="96" t="str">
        <f>LG7</f>
        <v>-</v>
      </c>
      <c r="LH11" s="96" t="str">
        <f>LH7</f>
        <v>-</v>
      </c>
      <c r="LI11" s="96">
        <f>LI7</f>
        <v>3.7</v>
      </c>
      <c r="LJ11" s="96">
        <f>LJ7</f>
        <v>1.1000000000000001</v>
      </c>
      <c r="LK11" s="96">
        <f>LK7</f>
        <v>0</v>
      </c>
      <c r="LL11" s="85"/>
      <c r="LM11" s="85"/>
      <c r="LN11" s="85"/>
      <c r="LO11" s="85"/>
      <c r="LP11" s="95" t="s">
        <v>140</v>
      </c>
      <c r="LQ11" s="96" t="str">
        <f>LQ7</f>
        <v>-</v>
      </c>
      <c r="LR11" s="96" t="str">
        <f>LR7</f>
        <v>-</v>
      </c>
      <c r="LS11" s="96">
        <f>LS7</f>
        <v>0</v>
      </c>
      <c r="LT11" s="96">
        <f>LT7</f>
        <v>0</v>
      </c>
      <c r="LU11" s="96">
        <f>LU7</f>
        <v>0</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144</v>
      </c>
      <c r="MK11" s="96" t="str">
        <f>MK7</f>
        <v>-</v>
      </c>
      <c r="ML11" s="96" t="str">
        <f>ML7</f>
        <v>-</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t="str">
        <f>BD7</f>
        <v>-</v>
      </c>
      <c r="AZ12" s="96" t="str">
        <f>BE7</f>
        <v>-</v>
      </c>
      <c r="BA12" s="96">
        <f>BF7</f>
        <v>124.4</v>
      </c>
      <c r="BB12" s="96">
        <f>BG7</f>
        <v>118.8</v>
      </c>
      <c r="BC12" s="96">
        <f>BH7</f>
        <v>88.8</v>
      </c>
      <c r="BD12" s="85"/>
      <c r="BE12" s="85"/>
      <c r="BF12" s="85"/>
      <c r="BG12" s="85"/>
      <c r="BH12" s="85"/>
      <c r="BI12" s="95" t="s">
        <v>146</v>
      </c>
      <c r="BJ12" s="96" t="str">
        <f>BO7</f>
        <v>-</v>
      </c>
      <c r="BK12" s="96" t="str">
        <f>BP7</f>
        <v>-</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t="str">
        <f>CK7</f>
        <v>-</v>
      </c>
      <c r="CG12" s="96" t="str">
        <f>CL7</f>
        <v>-</v>
      </c>
      <c r="CH12" s="96">
        <f>CM7</f>
        <v>17642.5</v>
      </c>
      <c r="CI12" s="96">
        <f>CN7</f>
        <v>18815.8</v>
      </c>
      <c r="CJ12" s="96">
        <f>CO7</f>
        <v>22847.9</v>
      </c>
      <c r="CK12" s="85"/>
      <c r="CL12" s="85"/>
      <c r="CM12" s="85"/>
      <c r="CN12" s="85"/>
      <c r="CO12" s="95" t="s">
        <v>145</v>
      </c>
      <c r="CP12" s="97" t="str">
        <f>CU7</f>
        <v>-</v>
      </c>
      <c r="CQ12" s="97" t="str">
        <f>CV7</f>
        <v>-</v>
      </c>
      <c r="CR12" s="97">
        <f>CW7</f>
        <v>58539</v>
      </c>
      <c r="CS12" s="97">
        <f>CX7</f>
        <v>37685</v>
      </c>
      <c r="CT12" s="97">
        <f>CY7</f>
        <v>2390</v>
      </c>
      <c r="CU12" s="85"/>
      <c r="CV12" s="85"/>
      <c r="CW12" s="85"/>
      <c r="CX12" s="85"/>
      <c r="CY12" s="85"/>
      <c r="CZ12" s="95" t="s">
        <v>145</v>
      </c>
      <c r="DA12" s="96" t="str">
        <f>DF7</f>
        <v>-</v>
      </c>
      <c r="DB12" s="96" t="str">
        <f>DG7</f>
        <v>-</v>
      </c>
      <c r="DC12" s="96">
        <f>DH7</f>
        <v>37.700000000000003</v>
      </c>
      <c r="DD12" s="96">
        <f>DI7</f>
        <v>33.9</v>
      </c>
      <c r="DE12" s="96">
        <f>DJ7</f>
        <v>37.9</v>
      </c>
      <c r="DF12" s="85"/>
      <c r="DG12" s="85"/>
      <c r="DH12" s="85"/>
      <c r="DI12" s="85"/>
      <c r="DJ12" s="95" t="s">
        <v>145</v>
      </c>
      <c r="DK12" s="96" t="str">
        <f>DP7</f>
        <v>-</v>
      </c>
      <c r="DL12" s="96" t="str">
        <f>DQ7</f>
        <v>-</v>
      </c>
      <c r="DM12" s="96">
        <f>DR7</f>
        <v>13.7</v>
      </c>
      <c r="DN12" s="96">
        <f>DS7</f>
        <v>16.3</v>
      </c>
      <c r="DO12" s="96">
        <f>DT7</f>
        <v>14.2</v>
      </c>
      <c r="DP12" s="85"/>
      <c r="DQ12" s="85"/>
      <c r="DR12" s="85"/>
      <c r="DS12" s="85"/>
      <c r="DT12" s="95" t="s">
        <v>145</v>
      </c>
      <c r="DU12" s="96" t="str">
        <f>DZ7</f>
        <v>-</v>
      </c>
      <c r="DV12" s="96" t="str">
        <f>EA7</f>
        <v>-</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t="str">
        <f>ET7</f>
        <v>-</v>
      </c>
      <c r="EP12" s="96" t="str">
        <f>EU7</f>
        <v>-</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t="str">
        <f>IF($KW$8,LC7,"-")</f>
        <v>-</v>
      </c>
      <c r="KY12" s="96">
        <f>IF($KW$8,LD7,"-")</f>
        <v>13.7</v>
      </c>
      <c r="KZ12" s="96">
        <f>IF($KW$8,LE7,"-")</f>
        <v>12</v>
      </c>
      <c r="LA12" s="96">
        <f>IF($KW$8,LF7,"-")</f>
        <v>14.5</v>
      </c>
      <c r="LB12" s="85"/>
      <c r="LC12" s="85"/>
      <c r="LD12" s="85"/>
      <c r="LE12" s="85"/>
      <c r="LF12" s="95" t="s">
        <v>145</v>
      </c>
      <c r="LG12" s="96" t="str">
        <f>IF($LG$8,LL7,"-")</f>
        <v>-</v>
      </c>
      <c r="LH12" s="96" t="str">
        <f>IF($LG$8,LM7,"-")</f>
        <v>-</v>
      </c>
      <c r="LI12" s="96">
        <f>IF($LG$8,LN7,"-")</f>
        <v>2.9</v>
      </c>
      <c r="LJ12" s="96">
        <f>IF($LG$8,LO7,"-")</f>
        <v>0.6</v>
      </c>
      <c r="LK12" s="96">
        <f>IF($LG$8,LP7,"-")</f>
        <v>0.3</v>
      </c>
      <c r="LL12" s="85"/>
      <c r="LM12" s="85"/>
      <c r="LN12" s="85"/>
      <c r="LO12" s="85"/>
      <c r="LP12" s="95" t="s">
        <v>145</v>
      </c>
      <c r="LQ12" s="96" t="str">
        <f>IF($LQ$8,LV7,"-")</f>
        <v>-</v>
      </c>
      <c r="LR12" s="96" t="str">
        <f>IF($LQ$8,LW7,"-")</f>
        <v>-</v>
      </c>
      <c r="LS12" s="96">
        <f>IF($LQ$8,LX7,"-")</f>
        <v>259</v>
      </c>
      <c r="LT12" s="96">
        <f>IF($LQ$8,LY7,"-")</f>
        <v>197.2</v>
      </c>
      <c r="LU12" s="96">
        <f>IF($LQ$8,LZ7,"-")</f>
        <v>184.6</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t="str">
        <f>IF($MK$8,MQ7,"-")</f>
        <v>-</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148</v>
      </c>
      <c r="C14" s="100"/>
      <c r="D14" s="101"/>
      <c r="E14" s="100"/>
      <c r="F14" s="208" t="s">
        <v>149</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150</v>
      </c>
      <c r="C15" s="198"/>
      <c r="D15" s="101"/>
      <c r="E15" s="98">
        <v>1</v>
      </c>
      <c r="F15" s="198" t="s">
        <v>151</v>
      </c>
      <c r="G15" s="198"/>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154</v>
      </c>
      <c r="C16" s="198"/>
      <c r="D16" s="101"/>
      <c r="E16" s="98">
        <f>E15+1</f>
        <v>2</v>
      </c>
      <c r="F16" s="198" t="s">
        <v>155</v>
      </c>
      <c r="G16" s="198"/>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157</v>
      </c>
      <c r="C17" s="198"/>
      <c r="D17" s="101"/>
      <c r="E17" s="98">
        <f t="shared" ref="E17" si="8">E16+1</f>
        <v>3</v>
      </c>
      <c r="F17" s="198" t="s">
        <v>158</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t="e">
        <f>IF(AY7="-",NA(),AY7)</f>
        <v>#N/A</v>
      </c>
      <c r="AZ17" s="107" t="e">
        <f t="shared" ref="AZ17:BC17" si="9">IF(AZ7="-",NA(),AZ7)</f>
        <v>#N/A</v>
      </c>
      <c r="BA17" s="107">
        <f t="shared" si="9"/>
        <v>192.3</v>
      </c>
      <c r="BB17" s="107">
        <f t="shared" si="9"/>
        <v>165.5</v>
      </c>
      <c r="BC17" s="107">
        <f t="shared" si="9"/>
        <v>147.5</v>
      </c>
      <c r="BD17" s="101"/>
      <c r="BE17" s="101"/>
      <c r="BF17" s="101"/>
      <c r="BG17" s="101"/>
      <c r="BH17" s="101"/>
      <c r="BI17" s="106" t="s">
        <v>160</v>
      </c>
      <c r="BJ17" s="107" t="e">
        <f>IF(BJ7="-",NA(),BJ7)</f>
        <v>#N/A</v>
      </c>
      <c r="BK17" s="107" t="e">
        <f t="shared" ref="BK17:BN17" si="10">IF(BK7="-",NA(),BK7)</f>
        <v>#N/A</v>
      </c>
      <c r="BL17" s="107">
        <f t="shared" si="10"/>
        <v>1686.7</v>
      </c>
      <c r="BM17" s="107">
        <f t="shared" si="10"/>
        <v>286.3</v>
      </c>
      <c r="BN17" s="107">
        <f t="shared" si="10"/>
        <v>2223.6999999999998</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t="e">
        <f>IF(CF7="-",NA(),CF7)</f>
        <v>#N/A</v>
      </c>
      <c r="CG17" s="107" t="e">
        <f t="shared" ref="CG17:CJ17" si="12">IF(CG7="-",NA(),CG7)</f>
        <v>#N/A</v>
      </c>
      <c r="CH17" s="107">
        <f t="shared" si="12"/>
        <v>30940.799999999999</v>
      </c>
      <c r="CI17" s="107">
        <f t="shared" si="12"/>
        <v>26168.9</v>
      </c>
      <c r="CJ17" s="107">
        <f t="shared" si="12"/>
        <v>29319.7</v>
      </c>
      <c r="CK17" s="101"/>
      <c r="CL17" s="101"/>
      <c r="CM17" s="101"/>
      <c r="CN17" s="101"/>
      <c r="CO17" s="106" t="s">
        <v>160</v>
      </c>
      <c r="CP17" s="108" t="e">
        <f>IF(CP7="-",NA(),CP7)</f>
        <v>#N/A</v>
      </c>
      <c r="CQ17" s="108" t="e">
        <f t="shared" ref="CQ17:CT17" si="13">IF(CQ7="-",NA(),CQ7)</f>
        <v>#N/A</v>
      </c>
      <c r="CR17" s="108">
        <f t="shared" si="13"/>
        <v>57881</v>
      </c>
      <c r="CS17" s="108">
        <f t="shared" si="13"/>
        <v>44239</v>
      </c>
      <c r="CT17" s="108">
        <f t="shared" si="13"/>
        <v>37755</v>
      </c>
      <c r="CU17" s="101"/>
      <c r="CV17" s="101"/>
      <c r="CW17" s="101"/>
      <c r="CX17" s="101"/>
      <c r="CY17" s="101"/>
      <c r="CZ17" s="106" t="s">
        <v>160</v>
      </c>
      <c r="DA17" s="107" t="e">
        <f>IF(DA7="-",NA(),DA7)</f>
        <v>#N/A</v>
      </c>
      <c r="DB17" s="107" t="e">
        <f t="shared" ref="DB17:DE17" si="14">IF(DB7="-",NA(),DB7)</f>
        <v>#N/A</v>
      </c>
      <c r="DC17" s="107">
        <f t="shared" si="14"/>
        <v>10.8</v>
      </c>
      <c r="DD17" s="107">
        <f t="shared" si="14"/>
        <v>13.7</v>
      </c>
      <c r="DE17" s="107">
        <f t="shared" si="14"/>
        <v>14.4</v>
      </c>
      <c r="DF17" s="101"/>
      <c r="DG17" s="101"/>
      <c r="DH17" s="101"/>
      <c r="DI17" s="101"/>
      <c r="DJ17" s="106" t="s">
        <v>160</v>
      </c>
      <c r="DK17" s="107" t="e">
        <f>IF(DK7="-",NA(),DK7)</f>
        <v>#N/A</v>
      </c>
      <c r="DL17" s="107" t="e">
        <f t="shared" ref="DL17:DO17" si="15">IF(DL7="-",NA(),DL7)</f>
        <v>#N/A</v>
      </c>
      <c r="DM17" s="107">
        <f t="shared" si="15"/>
        <v>3.7</v>
      </c>
      <c r="DN17" s="107">
        <f t="shared" si="15"/>
        <v>1.1000000000000001</v>
      </c>
      <c r="DO17" s="107">
        <f t="shared" si="15"/>
        <v>0</v>
      </c>
      <c r="DP17" s="101"/>
      <c r="DQ17" s="101"/>
      <c r="DR17" s="101"/>
      <c r="DS17" s="101"/>
      <c r="DT17" s="106" t="s">
        <v>160</v>
      </c>
      <c r="DU17" s="107" t="e">
        <f>IF(DU7="-",NA(),DU7)</f>
        <v>#N/A</v>
      </c>
      <c r="DV17" s="107" t="e">
        <f t="shared" ref="DV17:DY17" si="16">IF(DV7="-",NA(),DV7)</f>
        <v>#N/A</v>
      </c>
      <c r="DW17" s="107">
        <f t="shared" si="16"/>
        <v>0</v>
      </c>
      <c r="DX17" s="107">
        <f t="shared" si="16"/>
        <v>0</v>
      </c>
      <c r="DY17" s="107">
        <f t="shared" si="16"/>
        <v>0</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t="e">
        <f>IF(EO7="-",NA(),EO7)</f>
        <v>#N/A</v>
      </c>
      <c r="EP17" s="107" t="e">
        <f t="shared" ref="EP17:ES17" si="18">IF(EP7="-",NA(),EP7)</f>
        <v>#N/A</v>
      </c>
      <c r="EQ17" s="107">
        <f t="shared" si="18"/>
        <v>100</v>
      </c>
      <c r="ER17" s="107">
        <f t="shared" si="18"/>
        <v>100</v>
      </c>
      <c r="ES17" s="107">
        <f t="shared" si="18"/>
        <v>100</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f t="shared" si="34"/>
        <v>10.8</v>
      </c>
      <c r="KZ17" s="107">
        <f t="shared" si="34"/>
        <v>13.7</v>
      </c>
      <c r="LA17" s="107">
        <f t="shared" si="34"/>
        <v>14.4</v>
      </c>
      <c r="LB17" s="101"/>
      <c r="LC17" s="101"/>
      <c r="LD17" s="101"/>
      <c r="LE17" s="101"/>
      <c r="LF17" s="106" t="s">
        <v>160</v>
      </c>
      <c r="LG17" s="107" t="e">
        <f>IF(LG7="-",NA(),LG7)</f>
        <v>#N/A</v>
      </c>
      <c r="LH17" s="107" t="e">
        <f t="shared" ref="LH17:LK17" si="35">IF(LH7="-",NA(),LH7)</f>
        <v>#N/A</v>
      </c>
      <c r="LI17" s="107">
        <f t="shared" si="35"/>
        <v>3.7</v>
      </c>
      <c r="LJ17" s="107">
        <f t="shared" si="35"/>
        <v>1.1000000000000001</v>
      </c>
      <c r="LK17" s="107">
        <f t="shared" si="35"/>
        <v>0</v>
      </c>
      <c r="LL17" s="101"/>
      <c r="LM17" s="101"/>
      <c r="LN17" s="101"/>
      <c r="LO17" s="101"/>
      <c r="LP17" s="106" t="s">
        <v>160</v>
      </c>
      <c r="LQ17" s="107" t="e">
        <f>IF(LQ7="-",NA(),LQ7)</f>
        <v>#N/A</v>
      </c>
      <c r="LR17" s="107" t="e">
        <f t="shared" ref="LR17:LU17" si="36">IF(LR7="-",NA(),LR7)</f>
        <v>#N/A</v>
      </c>
      <c r="LS17" s="107">
        <f t="shared" si="36"/>
        <v>0</v>
      </c>
      <c r="LT17" s="107">
        <f t="shared" si="36"/>
        <v>0</v>
      </c>
      <c r="LU17" s="107">
        <f t="shared" si="36"/>
        <v>0</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162</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162</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162</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162</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162</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f>IF(OR(NOT($KW$8),LD7="-"),NA(),LD7)</f>
        <v>13.7</v>
      </c>
      <c r="KZ18" s="107">
        <f>IF(OR(NOT($KW$8),LE7="-"),NA(),LE7)</f>
        <v>12</v>
      </c>
      <c r="LA18" s="107">
        <f>IF(OR(NOT($KW$8),LF7="-"),NA(),LF7)</f>
        <v>14.5</v>
      </c>
      <c r="LB18" s="101"/>
      <c r="LC18" s="101"/>
      <c r="LD18" s="101"/>
      <c r="LE18" s="101"/>
      <c r="LF18" s="106" t="s">
        <v>162</v>
      </c>
      <c r="LG18" s="107" t="e">
        <f>IF(OR(NOT($LG$8),LL7="-"),NA(),LL7)</f>
        <v>#N/A</v>
      </c>
      <c r="LH18" s="107" t="e">
        <f>IF(OR(NOT($LG$8),LM7="-"),NA(),LM7)</f>
        <v>#N/A</v>
      </c>
      <c r="LI18" s="107">
        <f>IF(OR(NOT($LG$8),LN7="-"),NA(),LN7)</f>
        <v>2.9</v>
      </c>
      <c r="LJ18" s="107">
        <f>IF(OR(NOT($LG$8),LO7="-"),NA(),LO7)</f>
        <v>0.6</v>
      </c>
      <c r="LK18" s="107">
        <f>IF(OR(NOT($LG$8),LP7="-"),NA(),LP7)</f>
        <v>0.3</v>
      </c>
      <c r="LL18" s="101"/>
      <c r="LM18" s="101"/>
      <c r="LN18" s="101"/>
      <c r="LO18" s="101"/>
      <c r="LP18" s="106" t="s">
        <v>162</v>
      </c>
      <c r="LQ18" s="107" t="e">
        <f>IF(OR(NOT($LQ$8),LV7="-"),NA(),LV7)</f>
        <v>#N/A</v>
      </c>
      <c r="LR18" s="107" t="e">
        <f>IF(OR(NOT($LQ$8),LW7="-"),NA(),LW7)</f>
        <v>#N/A</v>
      </c>
      <c r="LS18" s="107">
        <f>IF(OR(NOT($LQ$8),LX7="-"),NA(),LX7)</f>
        <v>259</v>
      </c>
      <c r="LT18" s="107">
        <f>IF(OR(NOT($LQ$8),LY7="-"),NA(),LY7)</f>
        <v>197.2</v>
      </c>
      <c r="LU18" s="107">
        <f>IF(OR(NOT($LQ$8),LZ7="-"),NA(),LZ7)</f>
        <v>184.6</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164</v>
      </c>
      <c r="C20" s="198"/>
      <c r="D20" s="101"/>
    </row>
    <row r="21" spans="1:374" x14ac:dyDescent="0.15">
      <c r="A21" s="98">
        <f t="shared" si="7"/>
        <v>7</v>
      </c>
      <c r="B21" s="198" t="s">
        <v>165</v>
      </c>
      <c r="C21" s="198"/>
      <c r="D21" s="101"/>
    </row>
    <row r="22" spans="1:374" x14ac:dyDescent="0.15">
      <c r="A22" s="98">
        <f t="shared" si="7"/>
        <v>8</v>
      </c>
      <c r="B22" s="198" t="s">
        <v>166</v>
      </c>
      <c r="C22" s="198"/>
      <c r="D22" s="101"/>
      <c r="E22" s="199" t="s">
        <v>167</v>
      </c>
      <c r="F22" s="200"/>
      <c r="G22" s="200"/>
      <c r="H22" s="200"/>
      <c r="I22" s="201"/>
    </row>
    <row r="23" spans="1:374" x14ac:dyDescent="0.15">
      <c r="A23" s="98">
        <f t="shared" si="7"/>
        <v>9</v>
      </c>
      <c r="B23" s="198" t="s">
        <v>168</v>
      </c>
      <c r="C23" s="198"/>
      <c r="D23" s="101"/>
      <c r="E23" s="202"/>
      <c r="F23" s="203"/>
      <c r="G23" s="203"/>
      <c r="H23" s="203"/>
      <c r="I23" s="204"/>
    </row>
    <row r="24" spans="1:374" x14ac:dyDescent="0.15">
      <c r="A24" s="98">
        <f t="shared" si="7"/>
        <v>10</v>
      </c>
      <c r="B24" s="198" t="s">
        <v>169</v>
      </c>
      <c r="C24" s="198"/>
      <c r="D24" s="101"/>
      <c r="E24" s="202"/>
      <c r="F24" s="203"/>
      <c r="G24" s="203"/>
      <c r="H24" s="203"/>
      <c r="I24" s="204"/>
    </row>
    <row r="25" spans="1:374" x14ac:dyDescent="0.15">
      <c r="A25" s="98">
        <f t="shared" si="7"/>
        <v>11</v>
      </c>
      <c r="B25" s="198" t="s">
        <v>170</v>
      </c>
      <c r="C25" s="198"/>
      <c r="D25" s="101"/>
      <c r="E25" s="202"/>
      <c r="F25" s="203"/>
      <c r="G25" s="203"/>
      <c r="H25" s="203"/>
      <c r="I25" s="204"/>
    </row>
    <row r="26" spans="1:374" x14ac:dyDescent="0.15">
      <c r="A26" s="98">
        <f t="shared" si="7"/>
        <v>12</v>
      </c>
      <c r="B26" s="198" t="s">
        <v>171</v>
      </c>
      <c r="C26" s="198"/>
      <c r="D26" s="101"/>
      <c r="E26" s="202"/>
      <c r="F26" s="203"/>
      <c r="G26" s="203"/>
      <c r="H26" s="203"/>
      <c r="I26" s="204"/>
    </row>
    <row r="27" spans="1:374" x14ac:dyDescent="0.15">
      <c r="A27" s="98">
        <f t="shared" si="7"/>
        <v>13</v>
      </c>
      <c r="B27" s="198" t="s">
        <v>172</v>
      </c>
      <c r="C27" s="198"/>
      <c r="D27" s="101"/>
      <c r="E27" s="202"/>
      <c r="F27" s="203"/>
      <c r="G27" s="203"/>
      <c r="H27" s="203"/>
      <c r="I27" s="204"/>
    </row>
    <row r="28" spans="1:374" x14ac:dyDescent="0.15">
      <c r="A28" s="98">
        <f t="shared" si="7"/>
        <v>14</v>
      </c>
      <c r="B28" s="198" t="s">
        <v>173</v>
      </c>
      <c r="C28" s="198"/>
      <c r="D28" s="101"/>
      <c r="E28" s="202"/>
      <c r="F28" s="203"/>
      <c r="G28" s="203"/>
      <c r="H28" s="203"/>
      <c r="I28" s="204"/>
    </row>
    <row r="29" spans="1:374" x14ac:dyDescent="0.15">
      <c r="A29" s="98">
        <f t="shared" si="7"/>
        <v>15</v>
      </c>
      <c r="B29" s="198" t="s">
        <v>174</v>
      </c>
      <c r="C29" s="198"/>
      <c r="D29" s="101"/>
      <c r="E29" s="202"/>
      <c r="F29" s="203"/>
      <c r="G29" s="203"/>
      <c r="H29" s="203"/>
      <c r="I29" s="204"/>
    </row>
    <row r="30" spans="1:374" x14ac:dyDescent="0.15">
      <c r="A30" s="98">
        <f t="shared" si="7"/>
        <v>16</v>
      </c>
      <c r="B30" s="198" t="s">
        <v>175</v>
      </c>
      <c r="C30" s="198"/>
      <c r="D30" s="101"/>
      <c r="E30" s="202"/>
      <c r="F30" s="203"/>
      <c r="G30" s="203"/>
      <c r="H30" s="203"/>
      <c r="I30" s="204"/>
    </row>
    <row r="31" spans="1:374" x14ac:dyDescent="0.15">
      <c r="A31" s="98">
        <f t="shared" si="7"/>
        <v>17</v>
      </c>
      <c r="B31" s="198" t="s">
        <v>176</v>
      </c>
      <c r="C31" s="198"/>
      <c r="D31" s="101"/>
      <c r="E31" s="202"/>
      <c r="F31" s="203"/>
      <c r="G31" s="203"/>
      <c r="H31" s="203"/>
      <c r="I31" s="204"/>
    </row>
    <row r="32" spans="1:374" x14ac:dyDescent="0.15">
      <c r="A32" s="98">
        <f t="shared" si="7"/>
        <v>18</v>
      </c>
      <c r="B32" s="198" t="s">
        <v>177</v>
      </c>
      <c r="C32" s="198"/>
      <c r="D32" s="101"/>
      <c r="E32" s="202"/>
      <c r="F32" s="203"/>
      <c r="G32" s="203"/>
      <c r="H32" s="203"/>
      <c r="I32" s="204"/>
    </row>
    <row r="33" spans="1:16" x14ac:dyDescent="0.15">
      <c r="A33" s="98">
        <f t="shared" si="7"/>
        <v>19</v>
      </c>
      <c r="B33" s="198" t="s">
        <v>178</v>
      </c>
      <c r="C33" s="198"/>
      <c r="D33" s="101"/>
      <c r="E33" s="202"/>
      <c r="F33" s="203"/>
      <c r="G33" s="203"/>
      <c r="H33" s="203"/>
      <c r="I33" s="204"/>
    </row>
    <row r="34" spans="1:16" x14ac:dyDescent="0.15">
      <c r="A34" s="98">
        <f t="shared" si="7"/>
        <v>20</v>
      </c>
      <c r="B34" s="198" t="s">
        <v>179</v>
      </c>
      <c r="C34" s="198"/>
      <c r="D34" s="101"/>
      <c r="E34" s="202"/>
      <c r="F34" s="203"/>
      <c r="G34" s="203"/>
      <c r="H34" s="203"/>
      <c r="I34" s="204"/>
    </row>
    <row r="35" spans="1:16" ht="25.5" customHeight="1" x14ac:dyDescent="0.15">
      <c r="E35" s="205"/>
      <c r="F35" s="206"/>
      <c r="G35" s="206"/>
      <c r="H35" s="206"/>
      <c r="I35" s="207"/>
    </row>
    <row r="37" spans="1:16" x14ac:dyDescent="0.15">
      <c r="L37" s="199" t="s">
        <v>167</v>
      </c>
      <c r="M37" s="200"/>
      <c r="N37" s="200"/>
      <c r="O37" s="200"/>
      <c r="P37" s="201"/>
    </row>
    <row r="38" spans="1:16" x14ac:dyDescent="0.15">
      <c r="L38" s="202"/>
      <c r="M38" s="203"/>
      <c r="N38" s="203"/>
      <c r="O38" s="203"/>
      <c r="P38" s="204"/>
    </row>
    <row r="39" spans="1:16" x14ac:dyDescent="0.15">
      <c r="L39" s="202"/>
      <c r="M39" s="203"/>
      <c r="N39" s="203"/>
      <c r="O39" s="203"/>
      <c r="P39" s="204"/>
    </row>
    <row r="40" spans="1:16" x14ac:dyDescent="0.15">
      <c r="L40" s="202"/>
      <c r="M40" s="203"/>
      <c r="N40" s="203"/>
      <c r="O40" s="203"/>
      <c r="P40" s="204"/>
    </row>
    <row r="41" spans="1:16" x14ac:dyDescent="0.15">
      <c r="L41" s="202"/>
      <c r="M41" s="203"/>
      <c r="N41" s="203"/>
      <c r="O41" s="203"/>
      <c r="P41" s="204"/>
    </row>
    <row r="42" spans="1:16" x14ac:dyDescent="0.15">
      <c r="L42" s="202"/>
      <c r="M42" s="203"/>
      <c r="N42" s="203"/>
      <c r="O42" s="203"/>
      <c r="P42" s="204"/>
    </row>
    <row r="43" spans="1:16" x14ac:dyDescent="0.15">
      <c r="L43" s="202"/>
      <c r="M43" s="203"/>
      <c r="N43" s="203"/>
      <c r="O43" s="203"/>
      <c r="P43" s="204"/>
    </row>
    <row r="44" spans="1:16" x14ac:dyDescent="0.15">
      <c r="L44" s="202"/>
      <c r="M44" s="203"/>
      <c r="N44" s="203"/>
      <c r="O44" s="203"/>
      <c r="P44" s="204"/>
    </row>
    <row r="45" spans="1:16" x14ac:dyDescent="0.15">
      <c r="L45" s="202"/>
      <c r="M45" s="203"/>
      <c r="N45" s="203"/>
      <c r="O45" s="203"/>
      <c r="P45" s="204"/>
    </row>
    <row r="46" spans="1:16" x14ac:dyDescent="0.15">
      <c r="L46" s="202"/>
      <c r="M46" s="203"/>
      <c r="N46" s="203"/>
      <c r="O46" s="203"/>
      <c r="P46" s="204"/>
    </row>
    <row r="47" spans="1:16" x14ac:dyDescent="0.15">
      <c r="L47" s="202"/>
      <c r="M47" s="203"/>
      <c r="N47" s="203"/>
      <c r="O47" s="203"/>
      <c r="P47" s="204"/>
    </row>
    <row r="48" spans="1:16" x14ac:dyDescent="0.15">
      <c r="L48" s="202"/>
      <c r="M48" s="203"/>
      <c r="N48" s="203"/>
      <c r="O48" s="203"/>
      <c r="P48" s="204"/>
    </row>
    <row r="49" spans="12:16" x14ac:dyDescent="0.15">
      <c r="L49" s="202"/>
      <c r="M49" s="203"/>
      <c r="N49" s="203"/>
      <c r="O49" s="203"/>
      <c r="P49" s="204"/>
    </row>
    <row r="50" spans="12:16" ht="26.25" customHeight="1" x14ac:dyDescent="0.15">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2018-02-19T07:06:09Z</cp:lastPrinted>
  <dcterms:created xsi:type="dcterms:W3CDTF">2017-12-18T06:57:47Z</dcterms:created>
  <dcterms:modified xsi:type="dcterms:W3CDTF">2018-02-20T02:25:10Z</dcterms:modified>
</cp:coreProperties>
</file>