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780" tabRatio="772"/>
  </bookViews>
  <sheets>
    <sheet name="第41表" sheetId="1" r:id="rId1"/>
    <sheet name="第42表" sheetId="2" r:id="rId2"/>
    <sheet name="第43表" sheetId="3" r:id="rId3"/>
    <sheet name="第44表" sheetId="7" r:id="rId4"/>
    <sheet name="第45表" sheetId="6" r:id="rId5"/>
  </sheets>
  <definedNames>
    <definedName name="\P">第41表!$DC$5:$DC$5</definedName>
    <definedName name="_xlnm.Print_Area" localSheetId="0">第41表!$A$1:$O$35,第41表!$Q$1:$AJ$35</definedName>
    <definedName name="_xlnm.Print_Area" localSheetId="1">第42表!$A$1:$R$36,第42表!$T$1:$AG$36</definedName>
    <definedName name="_xlnm.Print_Area" localSheetId="2">第43表!$A$1:$Q$35,第43表!$S$1:$AF$35</definedName>
    <definedName name="_xlnm.Print_Area" localSheetId="3">第44表!$A$1:$L$35</definedName>
    <definedName name="_xlnm.Print_Area" localSheetId="4">第45表!$A$1:$R$35</definedName>
  </definedNames>
  <calcPr calcId="145621"/>
</workbook>
</file>

<file path=xl/calcChain.xml><?xml version="1.0" encoding="utf-8"?>
<calcChain xmlns="http://schemas.openxmlformats.org/spreadsheetml/2006/main">
  <c r="V15" i="3" l="1"/>
  <c r="V13" i="3"/>
  <c r="AH14" i="1" l="1"/>
  <c r="AG14" i="1"/>
  <c r="H11" i="6"/>
  <c r="I11" i="6"/>
  <c r="I14" i="6" s="1"/>
  <c r="K11" i="6"/>
  <c r="K14" i="6" s="1"/>
  <c r="L11" i="6"/>
  <c r="L14" i="6"/>
  <c r="N11" i="6"/>
  <c r="O11" i="6"/>
  <c r="O14" i="6" s="1"/>
  <c r="Q11" i="6"/>
  <c r="R11" i="6"/>
  <c r="R14" i="6" s="1"/>
  <c r="E13" i="6"/>
  <c r="F13" i="6"/>
  <c r="G13" i="6"/>
  <c r="J13" i="6"/>
  <c r="M13" i="6"/>
  <c r="P13" i="6"/>
  <c r="E15" i="6"/>
  <c r="F15" i="6"/>
  <c r="G15" i="6"/>
  <c r="J15" i="6"/>
  <c r="M15" i="6"/>
  <c r="P15" i="6"/>
  <c r="E17" i="6"/>
  <c r="F17" i="6"/>
  <c r="G17" i="6"/>
  <c r="J17" i="6"/>
  <c r="M17" i="6"/>
  <c r="P17" i="6"/>
  <c r="E18" i="6"/>
  <c r="F18" i="6"/>
  <c r="G18" i="6"/>
  <c r="J18" i="6"/>
  <c r="M18" i="6"/>
  <c r="P18" i="6"/>
  <c r="E19" i="6"/>
  <c r="F19" i="6"/>
  <c r="G19" i="6"/>
  <c r="J19" i="6"/>
  <c r="M19" i="6"/>
  <c r="P19" i="6"/>
  <c r="E20" i="6"/>
  <c r="F20" i="6"/>
  <c r="G20" i="6"/>
  <c r="J20" i="6"/>
  <c r="M20" i="6"/>
  <c r="P20" i="6"/>
  <c r="E21" i="6"/>
  <c r="F21" i="6"/>
  <c r="G21" i="6"/>
  <c r="J21" i="6"/>
  <c r="M21" i="6"/>
  <c r="P21" i="6"/>
  <c r="E22" i="6"/>
  <c r="F22" i="6"/>
  <c r="G22" i="6"/>
  <c r="J22" i="6"/>
  <c r="M22" i="6"/>
  <c r="P22" i="6"/>
  <c r="E23" i="6"/>
  <c r="F23" i="6"/>
  <c r="G23" i="6"/>
  <c r="J23" i="6"/>
  <c r="M23" i="6"/>
  <c r="P23" i="6"/>
  <c r="E24" i="6"/>
  <c r="F24" i="6"/>
  <c r="G24" i="6"/>
  <c r="J24" i="6"/>
  <c r="M24" i="6"/>
  <c r="P24" i="6"/>
  <c r="E25" i="6"/>
  <c r="F25" i="6"/>
  <c r="G25" i="6"/>
  <c r="J25" i="6"/>
  <c r="M25" i="6"/>
  <c r="P25" i="6"/>
  <c r="E26" i="6"/>
  <c r="F26" i="6"/>
  <c r="G26" i="6"/>
  <c r="J26" i="6"/>
  <c r="M26" i="6"/>
  <c r="P26" i="6"/>
  <c r="E27" i="6"/>
  <c r="F27" i="6"/>
  <c r="G27" i="6"/>
  <c r="J27" i="6"/>
  <c r="M27" i="6"/>
  <c r="P27" i="6"/>
  <c r="E28" i="6"/>
  <c r="F28" i="6"/>
  <c r="G28" i="6"/>
  <c r="J28" i="6"/>
  <c r="M28" i="6"/>
  <c r="P28" i="6"/>
  <c r="E29" i="6"/>
  <c r="F29" i="6"/>
  <c r="G29" i="6"/>
  <c r="J29" i="6"/>
  <c r="M29" i="6"/>
  <c r="P29" i="6"/>
  <c r="E30" i="6"/>
  <c r="F30" i="6"/>
  <c r="G30" i="6"/>
  <c r="J30" i="6"/>
  <c r="M30" i="6"/>
  <c r="P30" i="6"/>
  <c r="E32" i="6"/>
  <c r="F32" i="6"/>
  <c r="G32" i="6"/>
  <c r="J32" i="6"/>
  <c r="M32" i="6"/>
  <c r="P32" i="6"/>
  <c r="E33" i="6"/>
  <c r="F33" i="6"/>
  <c r="G33" i="6"/>
  <c r="J33" i="6"/>
  <c r="M33" i="6"/>
  <c r="P33" i="6"/>
  <c r="E34" i="6"/>
  <c r="F34" i="6"/>
  <c r="G34" i="6"/>
  <c r="J34" i="6"/>
  <c r="M34" i="6"/>
  <c r="P34" i="6"/>
  <c r="E35" i="6"/>
  <c r="F35" i="6"/>
  <c r="G35" i="6"/>
  <c r="J35" i="6"/>
  <c r="M35" i="6"/>
  <c r="P35" i="6"/>
  <c r="E11" i="7"/>
  <c r="E14" i="7" s="1"/>
  <c r="F11" i="7"/>
  <c r="F14" i="7" s="1"/>
  <c r="H11" i="7"/>
  <c r="H14" i="7" s="1"/>
  <c r="I11" i="7"/>
  <c r="I14" i="7"/>
  <c r="K11" i="7"/>
  <c r="K14" i="7" s="1"/>
  <c r="L11" i="7"/>
  <c r="L14" i="7" s="1"/>
  <c r="D13" i="7"/>
  <c r="G13" i="7"/>
  <c r="J13" i="7"/>
  <c r="D15" i="7"/>
  <c r="G15" i="7"/>
  <c r="J15" i="7"/>
  <c r="D17" i="7"/>
  <c r="G17" i="7"/>
  <c r="J17" i="7"/>
  <c r="D18" i="7"/>
  <c r="G18" i="7"/>
  <c r="J18" i="7"/>
  <c r="D19" i="7"/>
  <c r="G19" i="7"/>
  <c r="J19" i="7"/>
  <c r="D20" i="7"/>
  <c r="G20" i="7"/>
  <c r="J20" i="7"/>
  <c r="D21" i="7"/>
  <c r="G21" i="7"/>
  <c r="J21" i="7"/>
  <c r="D22" i="7"/>
  <c r="G22" i="7"/>
  <c r="J22" i="7"/>
  <c r="D23" i="7"/>
  <c r="G23" i="7"/>
  <c r="J23" i="7"/>
  <c r="D24" i="7"/>
  <c r="G24" i="7"/>
  <c r="J24" i="7"/>
  <c r="D25" i="7"/>
  <c r="G25" i="7"/>
  <c r="J25" i="7"/>
  <c r="D26" i="7"/>
  <c r="G26" i="7"/>
  <c r="J26" i="7"/>
  <c r="D27" i="7"/>
  <c r="G27" i="7"/>
  <c r="J27" i="7"/>
  <c r="D28" i="7"/>
  <c r="G28" i="7"/>
  <c r="J28" i="7"/>
  <c r="D29" i="7"/>
  <c r="G29" i="7"/>
  <c r="J29" i="7"/>
  <c r="D30" i="7"/>
  <c r="G30" i="7"/>
  <c r="J30" i="7"/>
  <c r="D32" i="7"/>
  <c r="G32" i="7"/>
  <c r="J32" i="7"/>
  <c r="D33" i="7"/>
  <c r="G33" i="7"/>
  <c r="J33" i="7"/>
  <c r="D34" i="7"/>
  <c r="G34" i="7"/>
  <c r="J34" i="7"/>
  <c r="D35" i="7"/>
  <c r="G35" i="7"/>
  <c r="J35" i="7"/>
  <c r="G11" i="3"/>
  <c r="H11" i="3"/>
  <c r="H14" i="3" s="1"/>
  <c r="J11" i="3"/>
  <c r="K11" i="3"/>
  <c r="K14" i="3" s="1"/>
  <c r="M11" i="3"/>
  <c r="M14" i="3" s="1"/>
  <c r="N11" i="3"/>
  <c r="N14" i="3" s="1"/>
  <c r="P11" i="3"/>
  <c r="P14" i="3" s="1"/>
  <c r="Q11" i="3"/>
  <c r="T11" i="3"/>
  <c r="T14" i="3" s="1"/>
  <c r="U11" i="3"/>
  <c r="U14" i="3" s="1"/>
  <c r="W11" i="3"/>
  <c r="W14" i="3" s="1"/>
  <c r="X11" i="3"/>
  <c r="X14" i="3" s="1"/>
  <c r="Z11" i="3"/>
  <c r="AA11" i="3"/>
  <c r="AA14" i="3"/>
  <c r="Y14" i="3"/>
  <c r="F13" i="3"/>
  <c r="I13" i="3"/>
  <c r="L13" i="3"/>
  <c r="O13" i="3"/>
  <c r="S13" i="3"/>
  <c r="Y13" i="3"/>
  <c r="Q14" i="3"/>
  <c r="Z14" i="3"/>
  <c r="F15" i="3"/>
  <c r="I15" i="3"/>
  <c r="L15" i="3"/>
  <c r="O15" i="3"/>
  <c r="S15" i="3"/>
  <c r="Y15" i="3"/>
  <c r="F17" i="3"/>
  <c r="I17" i="3"/>
  <c r="L17" i="3"/>
  <c r="O17" i="3"/>
  <c r="S17" i="3"/>
  <c r="V17" i="3"/>
  <c r="Y17" i="3"/>
  <c r="F18" i="3"/>
  <c r="I18" i="3"/>
  <c r="L18" i="3"/>
  <c r="O18" i="3"/>
  <c r="S18" i="3"/>
  <c r="V18" i="3"/>
  <c r="Y18" i="3"/>
  <c r="F19" i="3"/>
  <c r="I19" i="3"/>
  <c r="L19" i="3"/>
  <c r="O19" i="3"/>
  <c r="S19" i="3"/>
  <c r="V19" i="3"/>
  <c r="Y19" i="3"/>
  <c r="F20" i="3"/>
  <c r="I20" i="3"/>
  <c r="L20" i="3"/>
  <c r="O20" i="3"/>
  <c r="S20" i="3"/>
  <c r="V20" i="3"/>
  <c r="Y20" i="3"/>
  <c r="F21" i="3"/>
  <c r="I21" i="3"/>
  <c r="L21" i="3"/>
  <c r="O21" i="3"/>
  <c r="S21" i="3"/>
  <c r="V21" i="3"/>
  <c r="Y21" i="3"/>
  <c r="F22" i="3"/>
  <c r="I22" i="3"/>
  <c r="L22" i="3"/>
  <c r="O22" i="3"/>
  <c r="S22" i="3"/>
  <c r="V22" i="3"/>
  <c r="Y22" i="3"/>
  <c r="F23" i="3"/>
  <c r="I23" i="3"/>
  <c r="L23" i="3"/>
  <c r="O23" i="3"/>
  <c r="S23" i="3"/>
  <c r="V23" i="3"/>
  <c r="Y23" i="3"/>
  <c r="F24" i="3"/>
  <c r="I24" i="3"/>
  <c r="L24" i="3"/>
  <c r="O24" i="3"/>
  <c r="S24" i="3"/>
  <c r="V24" i="3"/>
  <c r="Y24" i="3"/>
  <c r="F25" i="3"/>
  <c r="I25" i="3"/>
  <c r="L25" i="3"/>
  <c r="O25" i="3"/>
  <c r="S25" i="3"/>
  <c r="V25" i="3"/>
  <c r="Y25" i="3"/>
  <c r="F26" i="3"/>
  <c r="I26" i="3"/>
  <c r="L26" i="3"/>
  <c r="O26" i="3"/>
  <c r="S26" i="3"/>
  <c r="V26" i="3"/>
  <c r="Y26" i="3"/>
  <c r="F27" i="3"/>
  <c r="I27" i="3"/>
  <c r="L27" i="3"/>
  <c r="O27" i="3"/>
  <c r="S27" i="3"/>
  <c r="V27" i="3"/>
  <c r="Y27" i="3"/>
  <c r="F28" i="3"/>
  <c r="I28" i="3"/>
  <c r="L28" i="3"/>
  <c r="O28" i="3"/>
  <c r="S28" i="3"/>
  <c r="V28" i="3"/>
  <c r="Y28" i="3"/>
  <c r="F29" i="3"/>
  <c r="I29" i="3"/>
  <c r="L29" i="3"/>
  <c r="O29" i="3"/>
  <c r="S29" i="3"/>
  <c r="V29" i="3"/>
  <c r="Y29" i="3"/>
  <c r="F30" i="3"/>
  <c r="I30" i="3"/>
  <c r="L30" i="3"/>
  <c r="O30" i="3"/>
  <c r="S30" i="3"/>
  <c r="V30" i="3"/>
  <c r="Y30" i="3"/>
  <c r="F32" i="3"/>
  <c r="I32" i="3"/>
  <c r="L32" i="3"/>
  <c r="O32" i="3"/>
  <c r="S32" i="3"/>
  <c r="V32" i="3"/>
  <c r="Y32" i="3"/>
  <c r="F33" i="3"/>
  <c r="I33" i="3"/>
  <c r="L33" i="3"/>
  <c r="O33" i="3"/>
  <c r="S33" i="3"/>
  <c r="V33" i="3"/>
  <c r="Y33" i="3"/>
  <c r="F34" i="3"/>
  <c r="I34" i="3"/>
  <c r="L34" i="3"/>
  <c r="O34" i="3"/>
  <c r="S34" i="3"/>
  <c r="V34" i="3"/>
  <c r="Y34" i="3"/>
  <c r="F35" i="3"/>
  <c r="I35" i="3"/>
  <c r="L35" i="3"/>
  <c r="O35" i="3"/>
  <c r="S35" i="3"/>
  <c r="V35" i="3"/>
  <c r="Y35" i="3"/>
  <c r="K11" i="2"/>
  <c r="K14" i="2" s="1"/>
  <c r="L11" i="2"/>
  <c r="L14" i="2" s="1"/>
  <c r="N11" i="2"/>
  <c r="N14" i="2" s="1"/>
  <c r="O11" i="2"/>
  <c r="Q11" i="2"/>
  <c r="R11" i="2"/>
  <c r="R14" i="2" s="1"/>
  <c r="U11" i="2"/>
  <c r="V11" i="2"/>
  <c r="V14" i="2" s="1"/>
  <c r="AA11" i="2"/>
  <c r="AA14" i="2" s="1"/>
  <c r="AB11" i="2"/>
  <c r="AB14" i="2" s="1"/>
  <c r="H13" i="2"/>
  <c r="E13" i="2" s="1"/>
  <c r="I13" i="2"/>
  <c r="F13" i="2" s="1"/>
  <c r="AE13" i="2" s="1"/>
  <c r="J13" i="2"/>
  <c r="M13" i="2"/>
  <c r="P13" i="2"/>
  <c r="T13" i="2"/>
  <c r="Z13" i="2"/>
  <c r="H15" i="2"/>
  <c r="E15" i="2" s="1"/>
  <c r="I15" i="2"/>
  <c r="F15" i="2" s="1"/>
  <c r="AE15" i="2" s="1"/>
  <c r="J15" i="2"/>
  <c r="M15" i="2"/>
  <c r="P15" i="2"/>
  <c r="T15" i="2"/>
  <c r="Z15" i="2"/>
  <c r="H17" i="2"/>
  <c r="E17" i="2"/>
  <c r="AD17" i="2" s="1"/>
  <c r="I17" i="2"/>
  <c r="F17" i="2" s="1"/>
  <c r="J17" i="2"/>
  <c r="M17" i="2"/>
  <c r="P17" i="2"/>
  <c r="T17" i="2"/>
  <c r="Z17" i="2"/>
  <c r="H18" i="2"/>
  <c r="E18" i="2" s="1"/>
  <c r="AD18" i="2" s="1"/>
  <c r="I18" i="2"/>
  <c r="F18" i="2" s="1"/>
  <c r="J18" i="2"/>
  <c r="M18" i="2"/>
  <c r="P18" i="2"/>
  <c r="T18" i="2"/>
  <c r="Z18" i="2"/>
  <c r="H19" i="2"/>
  <c r="E19" i="2" s="1"/>
  <c r="I19" i="2"/>
  <c r="F19" i="2" s="1"/>
  <c r="AE19" i="2" s="1"/>
  <c r="J19" i="2"/>
  <c r="M19" i="2"/>
  <c r="P19" i="2"/>
  <c r="T19" i="2"/>
  <c r="Z19" i="2"/>
  <c r="H20" i="2"/>
  <c r="E20" i="2"/>
  <c r="I20" i="2"/>
  <c r="F20" i="2" s="1"/>
  <c r="AE20" i="2" s="1"/>
  <c r="J20" i="2"/>
  <c r="M20" i="2"/>
  <c r="P20" i="2"/>
  <c r="T20" i="2"/>
  <c r="Z20" i="2"/>
  <c r="H21" i="2"/>
  <c r="E21" i="2" s="1"/>
  <c r="I21" i="2"/>
  <c r="F21" i="2"/>
  <c r="AE21" i="2" s="1"/>
  <c r="J21" i="2"/>
  <c r="M21" i="2"/>
  <c r="P21" i="2"/>
  <c r="T21" i="2"/>
  <c r="Z21" i="2"/>
  <c r="H22" i="2"/>
  <c r="E22" i="2" s="1"/>
  <c r="AD22" i="2" s="1"/>
  <c r="I22" i="2"/>
  <c r="J22" i="2"/>
  <c r="M22" i="2"/>
  <c r="P22" i="2"/>
  <c r="T22" i="2"/>
  <c r="Z22" i="2"/>
  <c r="H23" i="2"/>
  <c r="E23" i="2" s="1"/>
  <c r="I23" i="2"/>
  <c r="F23" i="2" s="1"/>
  <c r="AE23" i="2" s="1"/>
  <c r="J23" i="2"/>
  <c r="M23" i="2"/>
  <c r="P23" i="2"/>
  <c r="T23" i="2"/>
  <c r="Z23" i="2"/>
  <c r="H24" i="2"/>
  <c r="G24" i="2" s="1"/>
  <c r="E24" i="2"/>
  <c r="AD24" i="2" s="1"/>
  <c r="I24" i="2"/>
  <c r="F24" i="2"/>
  <c r="AE24" i="2" s="1"/>
  <c r="J24" i="2"/>
  <c r="M24" i="2"/>
  <c r="P24" i="2"/>
  <c r="T24" i="2"/>
  <c r="Z24" i="2"/>
  <c r="H25" i="2"/>
  <c r="E25" i="2" s="1"/>
  <c r="I25" i="2"/>
  <c r="J25" i="2"/>
  <c r="M25" i="2"/>
  <c r="P25" i="2"/>
  <c r="T25" i="2"/>
  <c r="Z25" i="2"/>
  <c r="H26" i="2"/>
  <c r="G26" i="2" s="1"/>
  <c r="I26" i="2"/>
  <c r="F26" i="2" s="1"/>
  <c r="AE26" i="2" s="1"/>
  <c r="J26" i="2"/>
  <c r="M26" i="2"/>
  <c r="P26" i="2"/>
  <c r="T26" i="2"/>
  <c r="Z26" i="2"/>
  <c r="H27" i="2"/>
  <c r="E27" i="2" s="1"/>
  <c r="I27" i="2"/>
  <c r="F27" i="2" s="1"/>
  <c r="AE27" i="2" s="1"/>
  <c r="J27" i="2"/>
  <c r="M27" i="2"/>
  <c r="P27" i="2"/>
  <c r="T27" i="2"/>
  <c r="Z27" i="2"/>
  <c r="H28" i="2"/>
  <c r="E28" i="2"/>
  <c r="AD28" i="2" s="1"/>
  <c r="I28" i="2"/>
  <c r="G28" i="2" s="1"/>
  <c r="J28" i="2"/>
  <c r="M28" i="2"/>
  <c r="P28" i="2"/>
  <c r="T28" i="2"/>
  <c r="Z28" i="2"/>
  <c r="H29" i="2"/>
  <c r="I29" i="2"/>
  <c r="F29" i="2" s="1"/>
  <c r="AE29" i="2" s="1"/>
  <c r="J29" i="2"/>
  <c r="M29" i="2"/>
  <c r="P29" i="2"/>
  <c r="T29" i="2"/>
  <c r="Z29" i="2"/>
  <c r="H30" i="2"/>
  <c r="I30" i="2"/>
  <c r="J30" i="2"/>
  <c r="M30" i="2"/>
  <c r="P30" i="2"/>
  <c r="T30" i="2"/>
  <c r="Z30" i="2"/>
  <c r="AE30" i="2"/>
  <c r="H32" i="2"/>
  <c r="E32" i="2" s="1"/>
  <c r="I32" i="2"/>
  <c r="F32" i="2"/>
  <c r="AE32" i="2" s="1"/>
  <c r="J32" i="2"/>
  <c r="M32" i="2"/>
  <c r="P32" i="2"/>
  <c r="T32" i="2"/>
  <c r="Z32" i="2"/>
  <c r="H33" i="2"/>
  <c r="I33" i="2"/>
  <c r="F33" i="2" s="1"/>
  <c r="AE33" i="2" s="1"/>
  <c r="J33" i="2"/>
  <c r="M33" i="2"/>
  <c r="P33" i="2"/>
  <c r="T33" i="2"/>
  <c r="Z33" i="2"/>
  <c r="H34" i="2"/>
  <c r="E34" i="2" s="1"/>
  <c r="I34" i="2"/>
  <c r="F34" i="2" s="1"/>
  <c r="AE34" i="2" s="1"/>
  <c r="J34" i="2"/>
  <c r="M34" i="2"/>
  <c r="P34" i="2"/>
  <c r="T34" i="2"/>
  <c r="Z34" i="2"/>
  <c r="H35" i="2"/>
  <c r="G35" i="2" s="1"/>
  <c r="I35" i="2"/>
  <c r="F35" i="2" s="1"/>
  <c r="J35" i="2"/>
  <c r="M35" i="2"/>
  <c r="P35" i="2"/>
  <c r="T35" i="2"/>
  <c r="Z35" i="2"/>
  <c r="H11" i="1"/>
  <c r="H14" i="1" s="1"/>
  <c r="I11" i="1"/>
  <c r="I14" i="1" s="1"/>
  <c r="K11" i="1"/>
  <c r="K14" i="1" s="1"/>
  <c r="L11" i="1"/>
  <c r="L14" i="1" s="1"/>
  <c r="N11" i="1"/>
  <c r="N14" i="1" s="1"/>
  <c r="O11" i="1"/>
  <c r="O14" i="1" s="1"/>
  <c r="R11" i="1"/>
  <c r="S11" i="1"/>
  <c r="S14" i="1" s="1"/>
  <c r="U11" i="1"/>
  <c r="U14" i="1" s="1"/>
  <c r="V11" i="1"/>
  <c r="V14" i="1" s="1"/>
  <c r="X11" i="1"/>
  <c r="X14" i="1" s="1"/>
  <c r="Y11" i="1"/>
  <c r="Y14" i="1" s="1"/>
  <c r="AA11" i="1"/>
  <c r="AA14" i="1" s="1"/>
  <c r="H14" i="2" s="1"/>
  <c r="AB11" i="1"/>
  <c r="AB14" i="1" s="1"/>
  <c r="I14" i="2" s="1"/>
  <c r="AD11" i="1"/>
  <c r="AD14" i="1" s="1"/>
  <c r="AE11" i="1"/>
  <c r="AE14" i="1" s="1"/>
  <c r="AG11" i="1"/>
  <c r="AH11" i="1"/>
  <c r="E13" i="1"/>
  <c r="F13" i="1"/>
  <c r="G13" i="1"/>
  <c r="J13" i="1"/>
  <c r="M13" i="1"/>
  <c r="Q13" i="1"/>
  <c r="T13" i="1"/>
  <c r="W13" i="1"/>
  <c r="Z13" i="1"/>
  <c r="AC13" i="1"/>
  <c r="AF13" i="1"/>
  <c r="E15" i="1"/>
  <c r="F15" i="1"/>
  <c r="AD15" i="3" s="1"/>
  <c r="G15" i="1"/>
  <c r="J15" i="1"/>
  <c r="M15" i="1"/>
  <c r="Q15" i="1"/>
  <c r="T15" i="1"/>
  <c r="W15" i="1"/>
  <c r="Z15" i="1"/>
  <c r="AC15" i="1"/>
  <c r="AF15" i="1"/>
  <c r="E17" i="1"/>
  <c r="F17" i="1"/>
  <c r="G17" i="1"/>
  <c r="J17" i="1"/>
  <c r="M17" i="1"/>
  <c r="Q17" i="1"/>
  <c r="T17" i="1"/>
  <c r="W17" i="1"/>
  <c r="Z17" i="1"/>
  <c r="AC17" i="1"/>
  <c r="AF17" i="1"/>
  <c r="E18" i="1"/>
  <c r="F18" i="1"/>
  <c r="AD18" i="3" s="1"/>
  <c r="G18" i="1"/>
  <c r="J18" i="1"/>
  <c r="M18" i="1"/>
  <c r="Q18" i="1"/>
  <c r="T18" i="1"/>
  <c r="W18" i="1"/>
  <c r="Z18" i="1"/>
  <c r="AC18" i="1"/>
  <c r="AF18" i="1"/>
  <c r="E19" i="1"/>
  <c r="F19" i="1"/>
  <c r="G19" i="1"/>
  <c r="J19" i="1"/>
  <c r="M19" i="1"/>
  <c r="Q19" i="1"/>
  <c r="T19" i="1"/>
  <c r="W19" i="1"/>
  <c r="Z19" i="1"/>
  <c r="AC19" i="1"/>
  <c r="AF19" i="1"/>
  <c r="E20" i="1"/>
  <c r="AC20" i="3" s="1"/>
  <c r="F20" i="1"/>
  <c r="G20" i="1"/>
  <c r="J20" i="1"/>
  <c r="M20" i="1"/>
  <c r="Q20" i="1"/>
  <c r="T20" i="1"/>
  <c r="W20" i="1"/>
  <c r="Z20" i="1"/>
  <c r="AC20" i="1"/>
  <c r="AF20" i="1"/>
  <c r="E21" i="1"/>
  <c r="AC21" i="3" s="1"/>
  <c r="F21" i="1"/>
  <c r="AD21" i="3" s="1"/>
  <c r="G21" i="1"/>
  <c r="J21" i="1"/>
  <c r="M21" i="1"/>
  <c r="Q21" i="1"/>
  <c r="T21" i="1"/>
  <c r="W21" i="1"/>
  <c r="Z21" i="1"/>
  <c r="AC21" i="1"/>
  <c r="AF21" i="1"/>
  <c r="E22" i="1"/>
  <c r="AC22" i="3" s="1"/>
  <c r="F22" i="1"/>
  <c r="G22" i="1"/>
  <c r="J22" i="1"/>
  <c r="M22" i="1"/>
  <c r="Q22" i="1"/>
  <c r="T22" i="1"/>
  <c r="W22" i="1"/>
  <c r="Z22" i="1"/>
  <c r="AC22" i="1"/>
  <c r="AF22" i="1"/>
  <c r="E23" i="1"/>
  <c r="AC23" i="3" s="1"/>
  <c r="F23" i="1"/>
  <c r="G23" i="1"/>
  <c r="J23" i="1"/>
  <c r="M23" i="1"/>
  <c r="Q23" i="1"/>
  <c r="T23" i="1"/>
  <c r="W23" i="1"/>
  <c r="Z23" i="1"/>
  <c r="AC23" i="1"/>
  <c r="AF23" i="1"/>
  <c r="E24" i="1"/>
  <c r="AC24" i="3" s="1"/>
  <c r="F24" i="1"/>
  <c r="AD24" i="3" s="1"/>
  <c r="G24" i="1"/>
  <c r="J24" i="1"/>
  <c r="M24" i="1"/>
  <c r="Q24" i="1"/>
  <c r="T24" i="1"/>
  <c r="W24" i="1"/>
  <c r="Z24" i="1"/>
  <c r="AC24" i="1"/>
  <c r="AF24" i="1"/>
  <c r="E25" i="1"/>
  <c r="F25" i="1"/>
  <c r="AD25" i="3" s="1"/>
  <c r="G25" i="1"/>
  <c r="J25" i="1"/>
  <c r="M25" i="1"/>
  <c r="Q25" i="1"/>
  <c r="T25" i="1"/>
  <c r="W25" i="1"/>
  <c r="Z25" i="1"/>
  <c r="AC25" i="1"/>
  <c r="AF25" i="1"/>
  <c r="E26" i="1"/>
  <c r="F26" i="1"/>
  <c r="AD26" i="3" s="1"/>
  <c r="G26" i="1"/>
  <c r="J26" i="1"/>
  <c r="M26" i="1"/>
  <c r="Q26" i="1"/>
  <c r="T26" i="1"/>
  <c r="W26" i="1"/>
  <c r="Z26" i="1"/>
  <c r="AC26" i="1"/>
  <c r="AF26" i="1"/>
  <c r="E27" i="1"/>
  <c r="F27" i="1"/>
  <c r="G27" i="1"/>
  <c r="J27" i="1"/>
  <c r="M27" i="1"/>
  <c r="Q27" i="1"/>
  <c r="T27" i="1"/>
  <c r="W27" i="1"/>
  <c r="Z27" i="1"/>
  <c r="AC27" i="1"/>
  <c r="AF27" i="1"/>
  <c r="E28" i="1"/>
  <c r="AC28" i="3" s="1"/>
  <c r="F28" i="1"/>
  <c r="G28" i="1"/>
  <c r="J28" i="1"/>
  <c r="M28" i="1"/>
  <c r="Q28" i="1"/>
  <c r="T28" i="1"/>
  <c r="W28" i="1"/>
  <c r="Z28" i="1"/>
  <c r="AC28" i="1"/>
  <c r="AF28" i="1"/>
  <c r="E29" i="1"/>
  <c r="AC29" i="3" s="1"/>
  <c r="F29" i="1"/>
  <c r="AD29" i="3" s="1"/>
  <c r="G29" i="1"/>
  <c r="J29" i="1"/>
  <c r="M29" i="1"/>
  <c r="Q29" i="1"/>
  <c r="T29" i="1"/>
  <c r="W29" i="1"/>
  <c r="Z29" i="1"/>
  <c r="AC29" i="1"/>
  <c r="AF29" i="1"/>
  <c r="E30" i="1"/>
  <c r="AC30" i="3" s="1"/>
  <c r="F30" i="1"/>
  <c r="AD30" i="3" s="1"/>
  <c r="G30" i="1"/>
  <c r="J30" i="1"/>
  <c r="M30" i="1"/>
  <c r="Q30" i="1"/>
  <c r="T30" i="1"/>
  <c r="W30" i="1"/>
  <c r="Z30" i="1"/>
  <c r="AC30" i="1"/>
  <c r="AF30" i="1"/>
  <c r="E32" i="1"/>
  <c r="AC32" i="3" s="1"/>
  <c r="F32" i="1"/>
  <c r="G32" i="1"/>
  <c r="J32" i="1"/>
  <c r="M32" i="1"/>
  <c r="Q32" i="1"/>
  <c r="T32" i="1"/>
  <c r="W32" i="1"/>
  <c r="Z32" i="1"/>
  <c r="AC32" i="1"/>
  <c r="AF32" i="1"/>
  <c r="E33" i="1"/>
  <c r="F33" i="1"/>
  <c r="G33" i="1"/>
  <c r="J33" i="1"/>
  <c r="M33" i="1"/>
  <c r="Q33" i="1"/>
  <c r="T33" i="1"/>
  <c r="W33" i="1"/>
  <c r="Z33" i="1"/>
  <c r="AC33" i="1"/>
  <c r="AF33" i="1"/>
  <c r="E34" i="1"/>
  <c r="AC34" i="3" s="1"/>
  <c r="F34" i="1"/>
  <c r="G34" i="1"/>
  <c r="J34" i="1"/>
  <c r="M34" i="1"/>
  <c r="Q34" i="1"/>
  <c r="T34" i="1"/>
  <c r="W34" i="1"/>
  <c r="Z34" i="1"/>
  <c r="AC34" i="1"/>
  <c r="AF34" i="1"/>
  <c r="E35" i="1"/>
  <c r="F35" i="1"/>
  <c r="G35" i="1"/>
  <c r="J35" i="1"/>
  <c r="M35" i="1"/>
  <c r="Q35" i="1"/>
  <c r="T35" i="1"/>
  <c r="W35" i="1"/>
  <c r="Z35" i="1"/>
  <c r="AC35" i="1"/>
  <c r="AF35" i="1"/>
  <c r="Q14" i="6"/>
  <c r="G30" i="2"/>
  <c r="E30" i="2"/>
  <c r="D30" i="2" s="1"/>
  <c r="AC30" i="2" s="1"/>
  <c r="G27" i="2"/>
  <c r="G23" i="2"/>
  <c r="E35" i="2"/>
  <c r="AD35" i="2" s="1"/>
  <c r="E33" i="2"/>
  <c r="AD33" i="2" s="1"/>
  <c r="G33" i="2"/>
  <c r="E26" i="2"/>
  <c r="AD26" i="2" s="1"/>
  <c r="F25" i="2"/>
  <c r="AE25" i="2" s="1"/>
  <c r="G17" i="2"/>
  <c r="Y11" i="3"/>
  <c r="E23" i="3"/>
  <c r="E19" i="3"/>
  <c r="E22" i="3"/>
  <c r="P11" i="6" l="1"/>
  <c r="M11" i="6"/>
  <c r="D29" i="6"/>
  <c r="J14" i="6"/>
  <c r="J11" i="6"/>
  <c r="D34" i="6"/>
  <c r="D32" i="6"/>
  <c r="D21" i="6"/>
  <c r="G11" i="6"/>
  <c r="F11" i="6"/>
  <c r="D33" i="6"/>
  <c r="H14" i="6"/>
  <c r="G14" i="6" s="1"/>
  <c r="F14" i="6"/>
  <c r="P14" i="6"/>
  <c r="N14" i="6"/>
  <c r="M14" i="6" s="1"/>
  <c r="D35" i="6"/>
  <c r="D22" i="6"/>
  <c r="D18" i="6"/>
  <c r="E11" i="6"/>
  <c r="D27" i="6"/>
  <c r="D25" i="6"/>
  <c r="D23" i="6"/>
  <c r="D19" i="6"/>
  <c r="D17" i="6"/>
  <c r="D30" i="6"/>
  <c r="D28" i="6"/>
  <c r="D26" i="6"/>
  <c r="D24" i="6"/>
  <c r="D20" i="6"/>
  <c r="D15" i="6"/>
  <c r="D13" i="6"/>
  <c r="G14" i="7"/>
  <c r="J11" i="7"/>
  <c r="G11" i="7"/>
  <c r="D11" i="7"/>
  <c r="J14" i="7"/>
  <c r="D14" i="7"/>
  <c r="V11" i="3"/>
  <c r="V14" i="3"/>
  <c r="D22" i="3"/>
  <c r="S11" i="3"/>
  <c r="S14" i="3"/>
  <c r="E15" i="3"/>
  <c r="D15" i="3" s="1"/>
  <c r="E13" i="3"/>
  <c r="D13" i="3" s="1"/>
  <c r="O11" i="3"/>
  <c r="L14" i="3"/>
  <c r="E30" i="3"/>
  <c r="D30" i="3" s="1"/>
  <c r="L11" i="3"/>
  <c r="I11" i="3"/>
  <c r="E20" i="3"/>
  <c r="D20" i="3" s="1"/>
  <c r="J14" i="3"/>
  <c r="I14" i="3" s="1"/>
  <c r="E24" i="3"/>
  <c r="D24" i="3" s="1"/>
  <c r="F11" i="3"/>
  <c r="E33" i="3"/>
  <c r="D33" i="3" s="1"/>
  <c r="E28" i="3"/>
  <c r="D28" i="3" s="1"/>
  <c r="E27" i="3"/>
  <c r="D27" i="3" s="1"/>
  <c r="E18" i="3"/>
  <c r="D18" i="3" s="1"/>
  <c r="G14" i="3"/>
  <c r="F14" i="3" s="1"/>
  <c r="D23" i="3"/>
  <c r="D19" i="3"/>
  <c r="O14" i="3"/>
  <c r="E34" i="3"/>
  <c r="D34" i="3" s="1"/>
  <c r="E29" i="3"/>
  <c r="D29" i="3" s="1"/>
  <c r="E25" i="3"/>
  <c r="D25" i="3" s="1"/>
  <c r="E35" i="3"/>
  <c r="D35" i="3" s="1"/>
  <c r="E26" i="3"/>
  <c r="D26" i="3" s="1"/>
  <c r="E21" i="3"/>
  <c r="D21" i="3" s="1"/>
  <c r="E17" i="3"/>
  <c r="D17" i="3" s="1"/>
  <c r="E32" i="3"/>
  <c r="D32" i="3" s="1"/>
  <c r="Z11" i="2"/>
  <c r="Z14" i="2"/>
  <c r="Y13" i="2"/>
  <c r="T11" i="2"/>
  <c r="P11" i="2"/>
  <c r="J14" i="2"/>
  <c r="U14" i="2"/>
  <c r="T14" i="2" s="1"/>
  <c r="M11" i="2"/>
  <c r="J11" i="2"/>
  <c r="Y35" i="2"/>
  <c r="Q14" i="2"/>
  <c r="P14" i="2" s="1"/>
  <c r="Y32" i="2"/>
  <c r="O14" i="2"/>
  <c r="M14" i="2" s="1"/>
  <c r="X15" i="2"/>
  <c r="AD30" i="2"/>
  <c r="Y33" i="2"/>
  <c r="Y23" i="2"/>
  <c r="AF14" i="1"/>
  <c r="AF11" i="1"/>
  <c r="AC14" i="1"/>
  <c r="AC11" i="1"/>
  <c r="X13" i="2"/>
  <c r="D32" i="2"/>
  <c r="AC32" i="2" s="1"/>
  <c r="G29" i="2"/>
  <c r="I11" i="2"/>
  <c r="F11" i="2" s="1"/>
  <c r="AE11" i="2" s="1"/>
  <c r="Y27" i="2"/>
  <c r="Y20" i="2"/>
  <c r="D20" i="2"/>
  <c r="AC20" i="2" s="1"/>
  <c r="X35" i="2"/>
  <c r="G32" i="2"/>
  <c r="G25" i="2"/>
  <c r="D24" i="2"/>
  <c r="AC24" i="2" s="1"/>
  <c r="G22" i="2"/>
  <c r="H11" i="2"/>
  <c r="E11" i="2" s="1"/>
  <c r="AD11" i="2" s="1"/>
  <c r="G21" i="2"/>
  <c r="G20" i="2"/>
  <c r="Z11" i="1"/>
  <c r="X17" i="2"/>
  <c r="W11" i="1"/>
  <c r="AC13" i="3"/>
  <c r="T14" i="1"/>
  <c r="Q11" i="1"/>
  <c r="R14" i="1"/>
  <c r="E14" i="1" s="1"/>
  <c r="Y15" i="2"/>
  <c r="AC15" i="3"/>
  <c r="M11" i="1"/>
  <c r="J11" i="1"/>
  <c r="G14" i="1"/>
  <c r="G11" i="1"/>
  <c r="E11" i="1"/>
  <c r="X11" i="2" s="1"/>
  <c r="AE35" i="2"/>
  <c r="D35" i="2"/>
  <c r="AC35" i="2" s="1"/>
  <c r="D27" i="2"/>
  <c r="AC27" i="2" s="1"/>
  <c r="AD27" i="2"/>
  <c r="AD25" i="2"/>
  <c r="D25" i="2"/>
  <c r="AC25" i="2" s="1"/>
  <c r="AD21" i="2"/>
  <c r="D21" i="2"/>
  <c r="AC21" i="2" s="1"/>
  <c r="AE18" i="2"/>
  <c r="D18" i="2"/>
  <c r="AC18" i="2" s="1"/>
  <c r="D34" i="2"/>
  <c r="AC34" i="2" s="1"/>
  <c r="AD34" i="2"/>
  <c r="D23" i="2"/>
  <c r="AC23" i="2" s="1"/>
  <c r="AD23" i="2"/>
  <c r="AD19" i="2"/>
  <c r="D19" i="2"/>
  <c r="AC19" i="2" s="1"/>
  <c r="D17" i="2"/>
  <c r="AE17" i="2"/>
  <c r="X25" i="2"/>
  <c r="X21" i="2"/>
  <c r="D26" i="2"/>
  <c r="AC26" i="2" s="1"/>
  <c r="D33" i="2"/>
  <c r="AC33" i="2" s="1"/>
  <c r="AD28" i="3"/>
  <c r="AC25" i="3"/>
  <c r="G18" i="2"/>
  <c r="G34" i="2"/>
  <c r="AD32" i="2"/>
  <c r="AD20" i="2"/>
  <c r="G19" i="2"/>
  <c r="Y19" i="2"/>
  <c r="D18" i="1"/>
  <c r="AB18" i="3" s="1"/>
  <c r="E29" i="2"/>
  <c r="X29" i="2" s="1"/>
  <c r="F28" i="2"/>
  <c r="Y28" i="2" s="1"/>
  <c r="F22" i="2"/>
  <c r="AE22" i="2" s="1"/>
  <c r="AC17" i="3"/>
  <c r="Y26" i="2"/>
  <c r="X27" i="2"/>
  <c r="X23" i="2"/>
  <c r="Y18" i="2"/>
  <c r="X33" i="2"/>
  <c r="D17" i="1"/>
  <c r="AB17" i="3" s="1"/>
  <c r="W14" i="1"/>
  <c r="Y25" i="2"/>
  <c r="AC35" i="3"/>
  <c r="AD19" i="3"/>
  <c r="X22" i="2"/>
  <c r="X24" i="2"/>
  <c r="D22" i="1"/>
  <c r="AB22" i="3" s="1"/>
  <c r="Y21" i="2"/>
  <c r="AC33" i="3"/>
  <c r="T11" i="1"/>
  <c r="X34" i="2"/>
  <c r="Y17" i="2"/>
  <c r="D25" i="1"/>
  <c r="Q14" i="1"/>
  <c r="AD35" i="3"/>
  <c r="D34" i="1"/>
  <c r="AD17" i="3"/>
  <c r="D21" i="1"/>
  <c r="D32" i="1"/>
  <c r="AB32" i="3" s="1"/>
  <c r="D26" i="1"/>
  <c r="W26" i="2" s="1"/>
  <c r="AD23" i="3"/>
  <c r="AD22" i="3"/>
  <c r="D19" i="1"/>
  <c r="AB19" i="3" s="1"/>
  <c r="Y34" i="2"/>
  <c r="D27" i="1"/>
  <c r="AB27" i="3" s="1"/>
  <c r="AD20" i="3"/>
  <c r="D24" i="1"/>
  <c r="D33" i="1"/>
  <c r="AD34" i="3"/>
  <c r="X32" i="2"/>
  <c r="D30" i="1"/>
  <c r="AB30" i="3" s="1"/>
  <c r="D35" i="1"/>
  <c r="D28" i="1"/>
  <c r="AB28" i="3" s="1"/>
  <c r="X19" i="2"/>
  <c r="X30" i="2"/>
  <c r="AD33" i="3"/>
  <c r="AD32" i="3"/>
  <c r="F11" i="1"/>
  <c r="Y11" i="2" s="1"/>
  <c r="J14" i="1"/>
  <c r="X26" i="2"/>
  <c r="D29" i="1"/>
  <c r="X28" i="2"/>
  <c r="X18" i="2"/>
  <c r="Y24" i="2"/>
  <c r="Y30" i="2"/>
  <c r="X20" i="2"/>
  <c r="AC18" i="3"/>
  <c r="D23" i="1"/>
  <c r="AC27" i="3"/>
  <c r="AD27" i="3"/>
  <c r="Y29" i="2"/>
  <c r="D20" i="1"/>
  <c r="AC19" i="3"/>
  <c r="AC26" i="3"/>
  <c r="D15" i="2"/>
  <c r="AC15" i="2" s="1"/>
  <c r="AD15" i="2"/>
  <c r="Z14" i="1"/>
  <c r="G15" i="2"/>
  <c r="D15" i="1"/>
  <c r="F14" i="1"/>
  <c r="AD14" i="3" s="1"/>
  <c r="G14" i="2"/>
  <c r="AD13" i="2"/>
  <c r="D13" i="2"/>
  <c r="AC13" i="2" s="1"/>
  <c r="G13" i="2"/>
  <c r="M14" i="1"/>
  <c r="AD13" i="3"/>
  <c r="D13" i="1"/>
  <c r="D11" i="6" l="1"/>
  <c r="E14" i="6"/>
  <c r="D14" i="6" s="1"/>
  <c r="E11" i="3"/>
  <c r="D11" i="3" s="1"/>
  <c r="E14" i="3"/>
  <c r="D14" i="3" s="1"/>
  <c r="F14" i="2"/>
  <c r="AE14" i="2" s="1"/>
  <c r="E14" i="2"/>
  <c r="X14" i="2" s="1"/>
  <c r="W24" i="2"/>
  <c r="W35" i="2"/>
  <c r="W15" i="2"/>
  <c r="D22" i="2"/>
  <c r="AC22" i="2" s="1"/>
  <c r="G11" i="2"/>
  <c r="W17" i="2"/>
  <c r="AC11" i="3"/>
  <c r="W18" i="2"/>
  <c r="W34" i="2"/>
  <c r="D28" i="2"/>
  <c r="AC28" i="2" s="1"/>
  <c r="AE28" i="2"/>
  <c r="AB24" i="3"/>
  <c r="W32" i="2"/>
  <c r="Y22" i="2"/>
  <c r="D29" i="2"/>
  <c r="AC29" i="2" s="1"/>
  <c r="AD29" i="2"/>
  <c r="AC17" i="2"/>
  <c r="D11" i="1"/>
  <c r="AB11" i="3" s="1"/>
  <c r="AD11" i="3"/>
  <c r="AB34" i="3"/>
  <c r="AB26" i="3"/>
  <c r="W30" i="2"/>
  <c r="AB21" i="3"/>
  <c r="W21" i="2"/>
  <c r="W19" i="2"/>
  <c r="AB25" i="3"/>
  <c r="W25" i="2"/>
  <c r="AB33" i="3"/>
  <c r="W33" i="2"/>
  <c r="AB35" i="3"/>
  <c r="W27" i="2"/>
  <c r="AB20" i="3"/>
  <c r="W20" i="2"/>
  <c r="W23" i="2"/>
  <c r="AB23" i="3"/>
  <c r="AB29" i="3"/>
  <c r="AB15" i="3"/>
  <c r="D14" i="1"/>
  <c r="AB14" i="3" s="1"/>
  <c r="AC14" i="3"/>
  <c r="AB13" i="3"/>
  <c r="W13" i="2"/>
  <c r="Y14" i="2" l="1"/>
  <c r="AD14" i="2"/>
  <c r="D14" i="2"/>
  <c r="AC14" i="2" s="1"/>
  <c r="W22" i="2"/>
  <c r="W28" i="2"/>
  <c r="W29" i="2"/>
  <c r="D11" i="2"/>
  <c r="AC11" i="2" s="1"/>
  <c r="W14" i="2" l="1"/>
  <c r="W11" i="2"/>
</calcChain>
</file>

<file path=xl/sharedStrings.xml><?xml version="1.0" encoding="utf-8"?>
<sst xmlns="http://schemas.openxmlformats.org/spreadsheetml/2006/main" count="356" uniqueCount="118">
  <si>
    <t>　</t>
  </si>
  <si>
    <t>区    分</t>
  </si>
  <si>
    <t>計</t>
  </si>
  <si>
    <t>男</t>
  </si>
  <si>
    <t>女</t>
  </si>
  <si>
    <t>大分</t>
  </si>
  <si>
    <t>別府</t>
  </si>
  <si>
    <t>中津</t>
  </si>
  <si>
    <t>日田</t>
  </si>
  <si>
    <t>佐伯</t>
  </si>
  <si>
    <t>臼杵</t>
  </si>
  <si>
    <t>津久見</t>
  </si>
  <si>
    <t>竹田</t>
  </si>
  <si>
    <t>豊後高</t>
  </si>
  <si>
    <t>杵築</t>
  </si>
  <si>
    <t>宇佐</t>
  </si>
  <si>
    <t>姫島</t>
  </si>
  <si>
    <t>日出</t>
  </si>
  <si>
    <t>九重</t>
  </si>
  <si>
    <t>玖珠</t>
  </si>
  <si>
    <t>県 内 就 職 の 状 況</t>
  </si>
  <si>
    <t>県内就職者</t>
  </si>
  <si>
    <t>全   日   制</t>
  </si>
  <si>
    <t xml:space="preserve"> </t>
    <phoneticPr fontId="1"/>
  </si>
  <si>
    <t>高等学校等進学率(％)</t>
    <phoneticPr fontId="1"/>
  </si>
  <si>
    <t>Ｆ 左記以外の者</t>
    <rPh sb="2" eb="4">
      <t>サキ</t>
    </rPh>
    <rPh sb="4" eb="6">
      <t>イガイ</t>
    </rPh>
    <phoneticPr fontId="1"/>
  </si>
  <si>
    <t>Ａ 高等学校等進学者</t>
    <phoneticPr fontId="1"/>
  </si>
  <si>
    <t>豊後大</t>
    <rPh sb="2" eb="3">
      <t>ダイ</t>
    </rPh>
    <phoneticPr fontId="1"/>
  </si>
  <si>
    <t>豊後大</t>
    <rPh sb="0" eb="2">
      <t>ブンゴ</t>
    </rPh>
    <rPh sb="2" eb="3">
      <t>ダイ</t>
    </rPh>
    <phoneticPr fontId="1"/>
  </si>
  <si>
    <t>由布</t>
    <rPh sb="0" eb="2">
      <t>ユフ</t>
    </rPh>
    <phoneticPr fontId="1"/>
  </si>
  <si>
    <t>国東</t>
    <rPh sb="0" eb="2">
      <t>クニサキ</t>
    </rPh>
    <phoneticPr fontId="1"/>
  </si>
  <si>
    <t>定  時  制</t>
    <phoneticPr fontId="1"/>
  </si>
  <si>
    <t>通  信  制</t>
    <phoneticPr fontId="1"/>
  </si>
  <si>
    <t>高  等  学  校  ( 本  科 )</t>
  </si>
  <si>
    <t>高 等 専 門 学 校</t>
    <phoneticPr fontId="1"/>
  </si>
  <si>
    <t>定   時   制</t>
  </si>
  <si>
    <t>第１次産業</t>
    <phoneticPr fontId="1"/>
  </si>
  <si>
    <t>第２次産業</t>
    <phoneticPr fontId="1"/>
  </si>
  <si>
    <t>第３次産業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</si>
  <si>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</si>
  <si>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</si>
  <si>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</si>
  <si>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</si>
  <si>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</si>
  <si>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</si>
  <si>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</si>
  <si>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</si>
  <si>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</si>
  <si>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</si>
  <si>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</si>
  <si>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</si>
  <si>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</si>
  <si>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</si>
  <si>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</si>
  <si>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</si>
  <si>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</si>
  <si>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</si>
  <si>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左記以外・不詳</t>
    <rPh sb="5" eb="7">
      <t>フショウ</t>
    </rPh>
    <phoneticPr fontId="1"/>
  </si>
  <si>
    <t>国立</t>
    <rPh sb="0" eb="2">
      <t>コクリツ</t>
    </rPh>
    <phoneticPr fontId="1"/>
  </si>
  <si>
    <t>公立</t>
    <rPh sb="0" eb="2">
      <t>コウリツ</t>
    </rPh>
    <phoneticPr fontId="1"/>
  </si>
  <si>
    <t>私立</t>
    <rPh sb="0" eb="2">
      <t>ワタクシリツ</t>
    </rPh>
    <phoneticPr fontId="1"/>
  </si>
  <si>
    <t>計</t>
    <rPh sb="0" eb="1">
      <t>ケイ</t>
    </rPh>
    <phoneticPr fontId="1"/>
  </si>
  <si>
    <t>就職者総数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</si>
  <si>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</si>
  <si>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</si>
  <si>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</si>
  <si>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</si>
  <si>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</si>
  <si>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</si>
  <si>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</si>
  <si>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</si>
  <si>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　　　　　　高　　等　　学　　校　　進　　学　　者</t>
    <rPh sb="18" eb="19">
      <t>ススム</t>
    </rPh>
    <rPh sb="21" eb="22">
      <t>ガク</t>
    </rPh>
    <rPh sb="24" eb="25">
      <t>シャ</t>
    </rPh>
    <phoneticPr fontId="1"/>
  </si>
  <si>
    <t>本　　　　　　　　　　科</t>
    <rPh sb="0" eb="1">
      <t>ホン</t>
    </rPh>
    <rPh sb="11" eb="12">
      <t>カ</t>
    </rPh>
    <phoneticPr fontId="1"/>
  </si>
  <si>
    <t>高等専門学校進学者</t>
    <rPh sb="6" eb="9">
      <t>シンガクシャ</t>
    </rPh>
    <phoneticPr fontId="1"/>
  </si>
  <si>
    <t>特別支援学校高等部進学者</t>
    <rPh sb="0" eb="2">
      <t>トクベツ</t>
    </rPh>
    <rPh sb="2" eb="4">
      <t>シエン</t>
    </rPh>
    <rPh sb="9" eb="12">
      <t>シンガクシャ</t>
    </rPh>
    <phoneticPr fontId="1"/>
  </si>
  <si>
    <t>本　　科</t>
    <rPh sb="0" eb="1">
      <t>ホン</t>
    </rPh>
    <rPh sb="3" eb="4">
      <t>カ</t>
    </rPh>
    <phoneticPr fontId="1"/>
  </si>
  <si>
    <t>別　　科</t>
    <rPh sb="0" eb="1">
      <t>ベツ</t>
    </rPh>
    <rPh sb="3" eb="4">
      <t>カ</t>
    </rPh>
    <phoneticPr fontId="1"/>
  </si>
  <si>
    <t>各種学校</t>
    <rPh sb="0" eb="2">
      <t>カクシュ</t>
    </rPh>
    <rPh sb="2" eb="4">
      <t>ガッコウ</t>
    </rPh>
    <phoneticPr fontId="1"/>
  </si>
  <si>
    <t>区　　分</t>
    <rPh sb="0" eb="1">
      <t>ク</t>
    </rPh>
    <rPh sb="3" eb="4">
      <t>ブン</t>
    </rPh>
    <phoneticPr fontId="1"/>
  </si>
  <si>
    <t>総    数
(A+B+C+D+E+F+G)</t>
    <phoneticPr fontId="1"/>
  </si>
  <si>
    <t>Ａのうち他県へ
の進学者(再掲)</t>
    <phoneticPr fontId="1"/>
  </si>
  <si>
    <t>Ｂ 専修学校(高
 等課程)進学者</t>
    <phoneticPr fontId="1"/>
  </si>
  <si>
    <t>Ｅ 就職者</t>
    <phoneticPr fontId="1"/>
  </si>
  <si>
    <t>区
分</t>
    <rPh sb="3" eb="4">
      <t>フン</t>
    </rPh>
    <phoneticPr fontId="1"/>
  </si>
  <si>
    <t>国立</t>
    <rPh sb="0" eb="1">
      <t>クニ</t>
    </rPh>
    <rPh sb="1" eb="2">
      <t>タテ</t>
    </rPh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</si>
  <si>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</si>
  <si>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</si>
  <si>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>Ａ(※)のうち就職
している者(再掲)</t>
    <phoneticPr fontId="1"/>
  </si>
  <si>
    <t>Ｂ(※)のうち就職
している者(再掲)</t>
    <phoneticPr fontId="1"/>
  </si>
  <si>
    <t>Ｃ(※)のうち就職
している者(再掲)</t>
    <phoneticPr fontId="1"/>
  </si>
  <si>
    <t>Ｄ(※)のうち就職
している者(再掲)</t>
    <phoneticPr fontId="1"/>
  </si>
  <si>
    <t>別　科</t>
    <phoneticPr fontId="1"/>
  </si>
  <si>
    <t>区　　分</t>
    <rPh sb="0" eb="1">
      <t>ク</t>
    </rPh>
    <rPh sb="3" eb="4">
      <t>ブン</t>
    </rPh>
    <phoneticPr fontId="7"/>
  </si>
  <si>
    <t>就職者総数</t>
    <rPh sb="3" eb="4">
      <t>ソウ</t>
    </rPh>
    <phoneticPr fontId="1"/>
  </si>
  <si>
    <t>Ｃ 専修学校(一般課程)等入学者</t>
    <phoneticPr fontId="1"/>
  </si>
  <si>
    <r>
      <rPr>
        <sz val="4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>Ｄ</t>
    </r>
    <r>
      <rPr>
        <sz val="4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公共職業能力開 
  </t>
    </r>
    <r>
      <rPr>
        <sz val="8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>発施設等入学者</t>
    </r>
    <rPh sb="3" eb="5">
      <t>コウキョウ</t>
    </rPh>
    <rPh sb="5" eb="7">
      <t>ショクギョウ</t>
    </rPh>
    <rPh sb="7" eb="8">
      <t>ノウリョク</t>
    </rPh>
    <phoneticPr fontId="1"/>
  </si>
  <si>
    <t>Ｅ 就職者</t>
    <phoneticPr fontId="1"/>
  </si>
  <si>
    <t>Ｇ 不詳・
 死亡の者</t>
    <rPh sb="2" eb="4">
      <t>フショウ</t>
    </rPh>
    <rPh sb="7" eb="9">
      <t>シボウ</t>
    </rPh>
    <rPh sb="10" eb="11">
      <t>モノ</t>
    </rPh>
    <phoneticPr fontId="1"/>
  </si>
  <si>
    <t xml:space="preserve"> 専修学校(一般課程)</t>
    <rPh sb="1" eb="5">
      <t>センシュウガッコウ</t>
    </rPh>
    <phoneticPr fontId="1"/>
  </si>
  <si>
    <r>
      <t>　　</t>
    </r>
    <r>
      <rPr>
        <sz val="9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卒業者に占める
　　</t>
    </r>
    <r>
      <rPr>
        <sz val="9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就職者の割合(％)</t>
    </r>
    <rPh sb="3" eb="6">
      <t>ソツギョウシャ</t>
    </rPh>
    <rPh sb="7" eb="8">
      <t>シ</t>
    </rPh>
    <rPh sb="14" eb="17">
      <t>シュウショクシャ</t>
    </rPh>
    <rPh sb="18" eb="20">
      <t>ワリアイ</t>
    </rPh>
    <phoneticPr fontId="1"/>
  </si>
  <si>
    <t xml:space="preserve">       就職者のうち県内に
       就職した割合(％)</t>
    <rPh sb="7" eb="10">
      <t>シュウショクシャ</t>
    </rPh>
    <rPh sb="13" eb="15">
      <t>ケンナイ</t>
    </rPh>
    <rPh sb="24" eb="26">
      <t>シュウショク</t>
    </rPh>
    <rPh sb="28" eb="30">
      <t>ワリアイ</t>
    </rPh>
    <phoneticPr fontId="1"/>
  </si>
  <si>
    <t>平成26年3月</t>
    <phoneticPr fontId="1"/>
  </si>
  <si>
    <t>第４１表　　進路別卒業者数    （中学校）</t>
    <phoneticPr fontId="1"/>
  </si>
  <si>
    <t>平成27年3月</t>
    <phoneticPr fontId="1"/>
  </si>
  <si>
    <t>26年</t>
    <phoneticPr fontId="1"/>
  </si>
  <si>
    <t>27年</t>
    <phoneticPr fontId="1"/>
  </si>
  <si>
    <t>第４２表　　就職状況    （中学校）</t>
    <phoneticPr fontId="1"/>
  </si>
  <si>
    <t>第４３表　　高等学校等への進学状況    （中学校）</t>
    <phoneticPr fontId="1"/>
  </si>
  <si>
    <t>第４４表　　高等学校等への入学志願状況    （中学校）</t>
    <phoneticPr fontId="1"/>
  </si>
  <si>
    <t>平成26年3月</t>
    <phoneticPr fontId="1"/>
  </si>
  <si>
    <t>平成27年3月</t>
    <phoneticPr fontId="1"/>
  </si>
  <si>
    <t>第４５表　　産業別就職者数    （中学校）</t>
    <phoneticPr fontId="1"/>
  </si>
  <si>
    <t>平成26年3月</t>
    <phoneticPr fontId="1"/>
  </si>
  <si>
    <t>平成26年3月</t>
    <phoneticPr fontId="1"/>
  </si>
  <si>
    <t>平成27年3月</t>
    <phoneticPr fontId="1"/>
  </si>
  <si>
    <t>27年</t>
    <rPh sb="2" eb="3">
      <t>ネン</t>
    </rPh>
    <phoneticPr fontId="1"/>
  </si>
  <si>
    <t>26年</t>
    <rPh sb="2" eb="3">
      <t>ネン</t>
    </rPh>
    <phoneticPr fontId="1"/>
  </si>
  <si>
    <t>（※）Ａ､Ｂ､Ｃ､Ｄ､Ｅは第４１表のＡ､Ｂ､Ｃ､Ｄ､Ｅを指す。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</si>
</sst>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_ ;_ @_ "/>
  </numFmts>
  <fonts count="11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4"/>
      <name val="明朝体"/>
      <family val="3"/>
      <charset val="128"/>
    </font>
    <font>
      <sz val="15"/>
      <name val="明朝体"/>
      <family val="3"/>
      <charset val="128"/>
    </font>
    <font>
      <sz val="17"/>
      <name val="明朝体"/>
      <family val="3"/>
      <charset val="128"/>
    </font>
    <font>
      <sz val="18"/>
      <name val="明朝体"/>
      <family val="3"/>
      <charset val="128"/>
    </font>
    <font>
      <sz val="7"/>
      <name val="明朝体"/>
      <family val="3"/>
      <charset val="128"/>
    </font>
    <font>
      <sz val="8"/>
      <name val="明朝体"/>
      <family val="3"/>
      <charset val="128"/>
    </font>
    <font>
      <sz val="4"/>
      <name val="明朝体"/>
      <family val="3"/>
      <charset val="128"/>
    </font>
    <font>
      <sz val="9"/>
      <name val="明朝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8"/>
      </bottom>
      <diagonal/>
    </border>
  </borders>
  <cellStyleXfs count="1">
    <xf numFmtId="3" fontId="0" fillId="2" borderId="0"/>
  </cellStyleXfs>
  <cellXfs count="195">
    <xf numFmtId="3" fontId="0" fillId="2" borderId="0" xfId="0" applyNumberFormat="1"/>
    <xf numFmtId="3" fontId="0" fillId="2" borderId="0" xfId="0" applyNumberFormat="1" applyAlignment="1">
      <alignment vertical="center"/>
    </xf>
    <xf numFmtId="3" fontId="0" fillId="2" borderId="1" xfId="0" applyNumberFormat="1" applyBorder="1" applyAlignment="1">
      <alignment vertical="center"/>
    </xf>
    <xf numFmtId="3" fontId="0" fillId="2" borderId="0" xfId="0" applyNumberFormat="1" applyAlignment="1">
      <alignment horizontal="right" vertical="center"/>
    </xf>
    <xf numFmtId="3" fontId="0" fillId="2" borderId="0" xfId="0" applyNumberFormat="1" applyBorder="1" applyAlignment="1">
      <alignment vertical="center"/>
    </xf>
    <xf numFmtId="3" fontId="0" fillId="2" borderId="0" xfId="0" applyNumberFormat="1" applyBorder="1" applyAlignment="1">
      <alignment horizontal="center" vertical="center"/>
    </xf>
    <xf numFmtId="3" fontId="0" fillId="3" borderId="0" xfId="0" applyNumberFormat="1" applyFill="1" applyAlignment="1">
      <alignment vertical="center"/>
    </xf>
    <xf numFmtId="3" fontId="0" fillId="3" borderId="0" xfId="0" applyNumberFormat="1" applyFill="1" applyBorder="1" applyAlignment="1">
      <alignment vertical="center"/>
    </xf>
    <xf numFmtId="3" fontId="2" fillId="2" borderId="0" xfId="0" applyNumberFormat="1" applyFont="1" applyAlignment="1">
      <alignment vertical="center"/>
    </xf>
    <xf numFmtId="3" fontId="3" fillId="2" borderId="0" xfId="0" applyNumberFormat="1" applyFont="1" applyAlignment="1">
      <alignment vertical="center"/>
    </xf>
    <xf numFmtId="3" fontId="3" fillId="2" borderId="2" xfId="0" applyNumberFormat="1" applyFont="1" applyBorder="1" applyAlignment="1">
      <alignment vertical="center"/>
    </xf>
    <xf numFmtId="3" fontId="3" fillId="2" borderId="0" xfId="0" applyNumberFormat="1" applyFont="1" applyBorder="1" applyAlignment="1">
      <alignment vertical="center"/>
    </xf>
    <xf numFmtId="3" fontId="3" fillId="2" borderId="1" xfId="0" applyNumberFormat="1" applyFont="1" applyBorder="1" applyAlignment="1">
      <alignment vertical="center"/>
    </xf>
    <xf numFmtId="3" fontId="4" fillId="2" borderId="0" xfId="0" applyNumberFormat="1" applyFont="1" applyAlignment="1">
      <alignment vertical="center"/>
    </xf>
    <xf numFmtId="3" fontId="4" fillId="2" borderId="0" xfId="0" applyNumberFormat="1" applyFont="1" applyBorder="1" applyAlignment="1">
      <alignment vertical="center"/>
    </xf>
    <xf numFmtId="3" fontId="4" fillId="2" borderId="0" xfId="0" applyNumberFormat="1" applyFont="1" applyAlignment="1">
      <alignment vertical="center" shrinkToFit="1"/>
    </xf>
    <xf numFmtId="3" fontId="4" fillId="2" borderId="0" xfId="0" applyNumberFormat="1" applyFont="1" applyBorder="1" applyAlignment="1">
      <alignment vertical="center" shrinkToFit="1"/>
    </xf>
    <xf numFmtId="3" fontId="2" fillId="2" borderId="0" xfId="0" applyNumberFormat="1" applyFont="1" applyBorder="1" applyAlignment="1">
      <alignment vertical="center"/>
    </xf>
    <xf numFmtId="3" fontId="3" fillId="2" borderId="3" xfId="0" applyNumberFormat="1" applyFont="1" applyBorder="1" applyAlignment="1">
      <alignment vertical="center"/>
    </xf>
    <xf numFmtId="3" fontId="3" fillId="2" borderId="4" xfId="0" applyNumberFormat="1" applyFont="1" applyBorder="1" applyAlignment="1">
      <alignment vertical="center"/>
    </xf>
    <xf numFmtId="3" fontId="5" fillId="2" borderId="0" xfId="0" applyFont="1" applyBorder="1" applyAlignment="1">
      <alignment horizontal="center" vertical="center"/>
    </xf>
    <xf numFmtId="3" fontId="6" fillId="2" borderId="0" xfId="0" applyNumberFormat="1" applyFont="1" applyAlignment="1">
      <alignment vertical="center"/>
    </xf>
    <xf numFmtId="3" fontId="5" fillId="2" borderId="3" xfId="0" applyNumberFormat="1" applyFont="1" applyBorder="1" applyAlignment="1">
      <alignment vertical="center"/>
    </xf>
    <xf numFmtId="3" fontId="5" fillId="2" borderId="3" xfId="0" applyNumberFormat="1" applyFont="1" applyBorder="1" applyAlignment="1">
      <alignment horizontal="center" vertical="center"/>
    </xf>
    <xf numFmtId="3" fontId="5" fillId="2" borderId="5" xfId="0" applyNumberFormat="1" applyFont="1" applyBorder="1" applyAlignment="1">
      <alignment horizontal="center" vertical="center"/>
    </xf>
    <xf numFmtId="3" fontId="5" fillId="2" borderId="0" xfId="0" applyNumberFormat="1" applyFont="1" applyBorder="1" applyAlignment="1">
      <alignment horizontal="center" vertical="center"/>
    </xf>
    <xf numFmtId="3" fontId="5" fillId="2" borderId="2" xfId="0" applyNumberFormat="1" applyFont="1" applyBorder="1" applyAlignment="1">
      <alignment vertical="center"/>
    </xf>
    <xf numFmtId="3" fontId="5" fillId="2" borderId="0" xfId="0" applyNumberFormat="1" applyFont="1" applyBorder="1" applyAlignment="1">
      <alignment vertical="center"/>
    </xf>
    <xf numFmtId="3" fontId="5" fillId="2" borderId="6" xfId="0" applyNumberFormat="1" applyFont="1" applyBorder="1" applyAlignment="1">
      <alignment horizontal="center" vertical="center"/>
    </xf>
    <xf numFmtId="3" fontId="5" fillId="2" borderId="1" xfId="0" applyNumberFormat="1" applyFont="1" applyBorder="1" applyAlignment="1">
      <alignment vertical="center"/>
    </xf>
    <xf numFmtId="3" fontId="5" fillId="3" borderId="0" xfId="0" applyNumberFormat="1" applyFont="1" applyFill="1" applyBorder="1" applyAlignment="1">
      <alignment vertical="center"/>
    </xf>
    <xf numFmtId="3" fontId="5" fillId="3" borderId="0" xfId="0" applyNumberFormat="1" applyFont="1" applyFill="1" applyBorder="1" applyAlignment="1">
      <alignment horizontal="center" vertical="center"/>
    </xf>
    <xf numFmtId="3" fontId="5" fillId="2" borderId="6" xfId="0" applyNumberFormat="1" applyFont="1" applyBorder="1" applyAlignment="1">
      <alignment vertical="center"/>
    </xf>
    <xf numFmtId="3" fontId="5" fillId="2" borderId="4" xfId="0" applyNumberFormat="1" applyFont="1" applyBorder="1" applyAlignment="1">
      <alignment vertical="center"/>
    </xf>
    <xf numFmtId="3" fontId="5" fillId="2" borderId="7" xfId="0" applyFont="1" applyBorder="1" applyAlignment="1">
      <alignment horizontal="center" vertical="center"/>
    </xf>
    <xf numFmtId="3" fontId="5" fillId="2" borderId="7" xfId="0" applyNumberFormat="1" applyFont="1" applyBorder="1" applyAlignment="1">
      <alignment vertical="center"/>
    </xf>
    <xf numFmtId="3" fontId="5" fillId="2" borderId="8" xfId="0" applyNumberFormat="1" applyFont="1" applyBorder="1" applyAlignment="1">
      <alignment vertical="center"/>
    </xf>
    <xf numFmtId="3" fontId="5" fillId="2" borderId="4" xfId="0" applyNumberFormat="1" applyFont="1" applyBorder="1" applyAlignment="1">
      <alignment horizontal="centerContinuous" vertical="center"/>
    </xf>
    <xf numFmtId="3" fontId="5" fillId="2" borderId="7" xfId="0" applyNumberFormat="1" applyFont="1" applyBorder="1" applyAlignment="1">
      <alignment horizontal="centerContinuous" vertical="center"/>
    </xf>
    <xf numFmtId="3" fontId="5" fillId="2" borderId="7" xfId="0" applyNumberFormat="1" applyFont="1" applyBorder="1" applyAlignment="1">
      <alignment horizontal="distributed" vertical="center"/>
    </xf>
    <xf numFmtId="3" fontId="5" fillId="2" borderId="7" xfId="0" applyNumberFormat="1" applyFont="1" applyBorder="1" applyAlignment="1">
      <alignment horizontal="center" vertical="center"/>
    </xf>
    <xf numFmtId="3" fontId="5" fillId="2" borderId="8" xfId="0" applyNumberFormat="1" applyFont="1" applyBorder="1" applyAlignment="1">
      <alignment horizontal="center" vertical="center"/>
    </xf>
    <xf numFmtId="3" fontId="6" fillId="3" borderId="0" xfId="0" applyNumberFormat="1" applyFont="1" applyFill="1" applyAlignment="1">
      <alignment vertical="center"/>
    </xf>
    <xf numFmtId="3" fontId="5" fillId="2" borderId="4" xfId="0" applyNumberFormat="1" applyFont="1" applyBorder="1" applyAlignment="1">
      <alignment horizontal="center" vertical="center"/>
    </xf>
    <xf numFmtId="3" fontId="5" fillId="2" borderId="3" xfId="0" applyNumberFormat="1" applyFont="1" applyBorder="1" applyAlignment="1">
      <alignment horizontal="centerContinuous" vertical="center"/>
    </xf>
    <xf numFmtId="3" fontId="5" fillId="2" borderId="0" xfId="0" applyNumberFormat="1" applyFont="1" applyBorder="1" applyAlignment="1">
      <alignment horizontal="centerContinuous" vertical="center"/>
    </xf>
    <xf numFmtId="3" fontId="5" fillId="2" borderId="0" xfId="0" applyNumberFormat="1" applyFont="1" applyBorder="1" applyAlignment="1">
      <alignment horizontal="center" vertical="center" shrinkToFit="1"/>
    </xf>
    <xf numFmtId="3" fontId="5" fillId="2" borderId="9" xfId="0" applyNumberFormat="1" applyFont="1" applyBorder="1" applyAlignment="1">
      <alignment vertical="center"/>
    </xf>
    <xf numFmtId="3" fontId="5" fillId="2" borderId="0" xfId="0" applyNumberFormat="1" applyFont="1" applyAlignment="1">
      <alignment vertical="center"/>
    </xf>
    <xf numFmtId="41" fontId="5" fillId="2" borderId="2" xfId="0" applyNumberFormat="1" applyFont="1" applyBorder="1" applyAlignment="1">
      <alignment vertical="center"/>
    </xf>
    <xf numFmtId="41" fontId="5" fillId="2" borderId="0" xfId="0" applyNumberFormat="1" applyFont="1" applyBorder="1" applyAlignment="1">
      <alignment vertical="center"/>
    </xf>
    <xf numFmtId="176" fontId="5" fillId="2" borderId="0" xfId="0" applyNumberFormat="1" applyFont="1" applyBorder="1" applyAlignment="1">
      <alignment vertical="center"/>
    </xf>
    <xf numFmtId="41" fontId="5" fillId="2" borderId="10" xfId="0" applyNumberFormat="1" applyFont="1" applyBorder="1" applyAlignment="1">
      <alignment vertical="center"/>
    </xf>
    <xf numFmtId="41" fontId="5" fillId="2" borderId="6" xfId="0" applyNumberFormat="1" applyFont="1" applyBorder="1" applyAlignment="1">
      <alignment vertical="center"/>
    </xf>
    <xf numFmtId="176" fontId="5" fillId="2" borderId="6" xfId="0" applyNumberFormat="1" applyFont="1" applyBorder="1" applyAlignment="1">
      <alignment vertical="center"/>
    </xf>
    <xf numFmtId="41" fontId="5" fillId="2" borderId="1" xfId="0" applyNumberFormat="1" applyFont="1" applyBorder="1" applyAlignment="1">
      <alignment vertical="center"/>
    </xf>
    <xf numFmtId="41" fontId="5" fillId="3" borderId="0" xfId="0" applyNumberFormat="1" applyFont="1" applyFill="1" applyBorder="1" applyAlignment="1">
      <alignment vertical="center"/>
    </xf>
    <xf numFmtId="41" fontId="5" fillId="2" borderId="11" xfId="0" applyNumberFormat="1" applyFont="1" applyBorder="1" applyAlignment="1">
      <alignment vertical="center"/>
    </xf>
    <xf numFmtId="41" fontId="5" fillId="3" borderId="6" xfId="0" applyNumberFormat="1" applyFont="1" applyFill="1" applyBorder="1" applyAlignment="1">
      <alignment vertical="center"/>
    </xf>
    <xf numFmtId="3" fontId="6" fillId="2" borderId="0" xfId="0" applyNumberFormat="1" applyFont="1" applyAlignment="1">
      <alignment vertical="center" shrinkToFit="1"/>
    </xf>
    <xf numFmtId="3" fontId="5" fillId="2" borderId="12" xfId="0" applyNumberFormat="1" applyFont="1" applyBorder="1" applyAlignment="1">
      <alignment horizontal="center" vertical="center"/>
    </xf>
    <xf numFmtId="3" fontId="5" fillId="2" borderId="13" xfId="0" applyNumberFormat="1" applyFont="1" applyBorder="1" applyAlignment="1">
      <alignment horizontal="center" vertical="center"/>
    </xf>
    <xf numFmtId="3" fontId="5" fillId="2" borderId="14" xfId="0" applyNumberFormat="1" applyFont="1" applyBorder="1" applyAlignment="1">
      <alignment vertical="center" shrinkToFit="1"/>
    </xf>
    <xf numFmtId="3" fontId="5" fillId="2" borderId="15" xfId="0" applyNumberFormat="1" applyFont="1" applyBorder="1" applyAlignment="1">
      <alignment vertical="center" shrinkToFit="1"/>
    </xf>
    <xf numFmtId="3" fontId="4" fillId="2" borderId="14" xfId="0" applyNumberFormat="1" applyFont="1" applyBorder="1" applyAlignment="1">
      <alignment vertical="center"/>
    </xf>
    <xf numFmtId="3" fontId="5" fillId="2" borderId="0" xfId="0" applyNumberFormat="1" applyFont="1" applyBorder="1" applyAlignment="1">
      <alignment vertical="center" shrinkToFit="1"/>
    </xf>
    <xf numFmtId="3" fontId="5" fillId="2" borderId="0" xfId="0" applyFont="1" applyBorder="1" applyAlignment="1">
      <alignment vertical="center"/>
    </xf>
    <xf numFmtId="3" fontId="5" fillId="2" borderId="16" xfId="0" applyFont="1" applyBorder="1" applyAlignment="1">
      <alignment vertical="center"/>
    </xf>
    <xf numFmtId="41" fontId="5" fillId="3" borderId="2" xfId="0" applyNumberFormat="1" applyFont="1" applyFill="1" applyBorder="1" applyAlignment="1">
      <alignment vertical="center"/>
    </xf>
    <xf numFmtId="41" fontId="5" fillId="3" borderId="10" xfId="0" applyNumberFormat="1" applyFont="1" applyFill="1" applyBorder="1" applyAlignment="1">
      <alignment vertical="center"/>
    </xf>
    <xf numFmtId="3" fontId="0" fillId="3" borderId="17" xfId="0" applyNumberFormat="1" applyFill="1" applyBorder="1" applyAlignment="1">
      <alignment vertical="center"/>
    </xf>
    <xf numFmtId="41" fontId="5" fillId="3" borderId="17" xfId="0" applyNumberFormat="1" applyFont="1" applyFill="1" applyBorder="1" applyAlignment="1">
      <alignment vertical="center"/>
    </xf>
    <xf numFmtId="3" fontId="5" fillId="2" borderId="12" xfId="0" applyNumberFormat="1" applyFont="1" applyBorder="1" applyAlignment="1">
      <alignment vertical="center"/>
    </xf>
    <xf numFmtId="3" fontId="3" fillId="2" borderId="18" xfId="0" applyNumberFormat="1" applyFont="1" applyBorder="1" applyAlignment="1">
      <alignment vertical="center"/>
    </xf>
    <xf numFmtId="176" fontId="5" fillId="2" borderId="1" xfId="0" applyNumberFormat="1" applyFont="1" applyBorder="1" applyAlignment="1">
      <alignment vertical="center"/>
    </xf>
    <xf numFmtId="176" fontId="5" fillId="2" borderId="11" xfId="0" applyNumberFormat="1" applyFont="1" applyBorder="1" applyAlignment="1">
      <alignment vertical="center"/>
    </xf>
    <xf numFmtId="176" fontId="5" fillId="2" borderId="18" xfId="0" applyNumberFormat="1" applyFont="1" applyBorder="1" applyAlignment="1">
      <alignment vertical="center"/>
    </xf>
    <xf numFmtId="3" fontId="5" fillId="2" borderId="7" xfId="0" applyFont="1" applyBorder="1" applyAlignment="1">
      <alignment vertical="center"/>
    </xf>
    <xf numFmtId="3" fontId="5" fillId="2" borderId="9" xfId="0" applyNumberFormat="1" applyFont="1" applyBorder="1" applyAlignment="1">
      <alignment vertical="center" shrinkToFit="1"/>
    </xf>
    <xf numFmtId="3" fontId="0" fillId="2" borderId="18" xfId="0" applyNumberFormat="1" applyBorder="1" applyAlignment="1">
      <alignment vertical="center"/>
    </xf>
    <xf numFmtId="3" fontId="5" fillId="2" borderId="12" xfId="0" applyNumberFormat="1" applyFont="1" applyBorder="1" applyAlignment="1">
      <alignment vertical="center" shrinkToFit="1"/>
    </xf>
    <xf numFmtId="3" fontId="5" fillId="2" borderId="6" xfId="0" applyNumberFormat="1" applyFont="1" applyBorder="1" applyAlignment="1">
      <alignment vertical="center" shrinkToFit="1"/>
    </xf>
    <xf numFmtId="3" fontId="5" fillId="3" borderId="25" xfId="0" applyNumberFormat="1" applyFont="1" applyFill="1" applyBorder="1" applyAlignment="1">
      <alignment horizontal="center" vertical="center"/>
    </xf>
    <xf numFmtId="3" fontId="5" fillId="3" borderId="26" xfId="0" applyNumberFormat="1" applyFont="1" applyFill="1" applyBorder="1" applyAlignment="1">
      <alignment horizontal="center" vertical="center"/>
    </xf>
    <xf numFmtId="3" fontId="5" fillId="3" borderId="27" xfId="0" applyNumberFormat="1" applyFont="1" applyFill="1" applyBorder="1" applyAlignment="1">
      <alignment horizontal="center" vertical="center"/>
    </xf>
    <xf numFmtId="3" fontId="5" fillId="3" borderId="19" xfId="0" applyNumberFormat="1" applyFont="1" applyFill="1" applyBorder="1" applyAlignment="1">
      <alignment horizontal="center" vertical="center"/>
    </xf>
    <xf numFmtId="3" fontId="5" fillId="3" borderId="20" xfId="0" applyNumberFormat="1" applyFont="1" applyFill="1" applyBorder="1" applyAlignment="1">
      <alignment horizontal="center" vertical="center"/>
    </xf>
    <xf numFmtId="3" fontId="5" fillId="3" borderId="21" xfId="0" applyNumberFormat="1" applyFont="1" applyFill="1" applyBorder="1" applyAlignment="1">
      <alignment horizontal="center" vertical="center"/>
    </xf>
    <xf numFmtId="3" fontId="5" fillId="2" borderId="22" xfId="0" applyNumberFormat="1" applyFont="1" applyBorder="1" applyAlignment="1">
      <alignment horizontal="center" vertical="center"/>
    </xf>
    <xf numFmtId="3" fontId="5" fillId="2" borderId="23" xfId="0" applyNumberFormat="1" applyFont="1" applyBorder="1" applyAlignment="1">
      <alignment horizontal="center" vertical="center"/>
    </xf>
    <xf numFmtId="3" fontId="5" fillId="2" borderId="24" xfId="0" applyNumberFormat="1" applyFont="1" applyBorder="1" applyAlignment="1">
      <alignment horizontal="center" vertical="center"/>
    </xf>
    <xf numFmtId="3" fontId="5" fillId="2" borderId="0" xfId="0" applyNumberFormat="1" applyFont="1" applyBorder="1" applyAlignment="1">
      <alignment horizontal="center" vertical="center" shrinkToFit="1"/>
    </xf>
    <xf numFmtId="3" fontId="4" fillId="2" borderId="17" xfId="0" applyNumberFormat="1" applyFont="1" applyBorder="1" applyAlignment="1">
      <alignment vertical="center" wrapText="1" shrinkToFit="1"/>
    </xf>
    <xf numFmtId="3" fontId="4" fillId="2" borderId="3" xfId="0" applyNumberFormat="1" applyFont="1" applyBorder="1" applyAlignment="1">
      <alignment vertical="center" shrinkToFit="1"/>
    </xf>
    <xf numFmtId="3" fontId="4" fillId="2" borderId="4" xfId="0" applyNumberFormat="1" applyFont="1" applyBorder="1" applyAlignment="1">
      <alignment vertical="center" shrinkToFit="1"/>
    </xf>
    <xf numFmtId="3" fontId="4" fillId="2" borderId="10" xfId="0" applyNumberFormat="1" applyFont="1" applyBorder="1" applyAlignment="1">
      <alignment vertical="center" shrinkToFit="1"/>
    </xf>
    <xf numFmtId="3" fontId="4" fillId="2" borderId="6" xfId="0" applyNumberFormat="1" applyFont="1" applyBorder="1" applyAlignment="1">
      <alignment vertical="center" shrinkToFit="1"/>
    </xf>
    <xf numFmtId="3" fontId="4" fillId="2" borderId="8" xfId="0" applyNumberFormat="1" applyFont="1" applyBorder="1" applyAlignment="1">
      <alignment vertical="center" shrinkToFit="1"/>
    </xf>
    <xf numFmtId="3" fontId="5" fillId="2" borderId="3" xfId="0" applyNumberFormat="1" applyFont="1" applyBorder="1" applyAlignment="1">
      <alignment horizontal="center" vertical="center"/>
    </xf>
    <xf numFmtId="3" fontId="5" fillId="2" borderId="0" xfId="0" applyNumberFormat="1" applyFont="1" applyBorder="1" applyAlignment="1">
      <alignment horizontal="center" vertical="center"/>
    </xf>
    <xf numFmtId="3" fontId="5" fillId="2" borderId="6" xfId="0" applyNumberFormat="1" applyFont="1" applyBorder="1" applyAlignment="1">
      <alignment horizontal="center" vertical="center"/>
    </xf>
    <xf numFmtId="3" fontId="5" fillId="2" borderId="17" xfId="0" applyNumberFormat="1" applyFont="1" applyBorder="1" applyAlignment="1">
      <alignment horizontal="center" vertical="center" wrapText="1"/>
    </xf>
    <xf numFmtId="3" fontId="5" fillId="2" borderId="4" xfId="0" applyNumberFormat="1" applyFont="1" applyBorder="1" applyAlignment="1">
      <alignment horizontal="center" vertical="center"/>
    </xf>
    <xf numFmtId="3" fontId="5" fillId="2" borderId="10" xfId="0" applyNumberFormat="1" applyFont="1" applyBorder="1" applyAlignment="1">
      <alignment horizontal="center" vertical="center"/>
    </xf>
    <xf numFmtId="3" fontId="5" fillId="2" borderId="8" xfId="0" applyNumberFormat="1" applyFont="1" applyBorder="1" applyAlignment="1">
      <alignment horizontal="center" vertical="center"/>
    </xf>
    <xf numFmtId="3" fontId="5" fillId="2" borderId="31" xfId="0" applyNumberFormat="1" applyFont="1" applyBorder="1" applyAlignment="1">
      <alignment horizontal="center" vertical="center"/>
    </xf>
    <xf numFmtId="3" fontId="5" fillId="2" borderId="29" xfId="0" applyNumberFormat="1" applyFont="1" applyBorder="1" applyAlignment="1">
      <alignment horizontal="center" vertical="center"/>
    </xf>
    <xf numFmtId="3" fontId="5" fillId="2" borderId="30" xfId="0" applyNumberFormat="1" applyFont="1" applyBorder="1" applyAlignment="1">
      <alignment horizontal="center" vertical="center"/>
    </xf>
    <xf numFmtId="3" fontId="5" fillId="3" borderId="22" xfId="0" applyNumberFormat="1" applyFont="1" applyFill="1" applyBorder="1" applyAlignment="1">
      <alignment horizontal="center" vertical="center"/>
    </xf>
    <xf numFmtId="3" fontId="5" fillId="3" borderId="23" xfId="0" applyNumberFormat="1" applyFont="1" applyFill="1" applyBorder="1" applyAlignment="1">
      <alignment horizontal="center" vertical="center"/>
    </xf>
    <xf numFmtId="3" fontId="5" fillId="3" borderId="24" xfId="0" applyNumberFormat="1" applyFont="1" applyFill="1" applyBorder="1" applyAlignment="1">
      <alignment horizontal="center" vertical="center"/>
    </xf>
    <xf numFmtId="3" fontId="5" fillId="2" borderId="28" xfId="0" applyNumberFormat="1" applyFont="1" applyBorder="1" applyAlignment="1">
      <alignment horizontal="center" vertical="center"/>
    </xf>
    <xf numFmtId="3" fontId="5" fillId="2" borderId="32" xfId="0" applyNumberFormat="1" applyFont="1" applyBorder="1" applyAlignment="1">
      <alignment horizontal="center" vertical="center"/>
    </xf>
    <xf numFmtId="3" fontId="5" fillId="2" borderId="9" xfId="0" applyNumberFormat="1" applyFont="1" applyBorder="1" applyAlignment="1">
      <alignment horizontal="center" vertical="center"/>
    </xf>
    <xf numFmtId="3" fontId="5" fillId="2" borderId="33" xfId="0" applyNumberFormat="1" applyFont="1" applyBorder="1" applyAlignment="1">
      <alignment horizontal="center" vertical="center"/>
    </xf>
    <xf numFmtId="3" fontId="5" fillId="2" borderId="17" xfId="0" applyNumberFormat="1" applyFont="1" applyBorder="1" applyAlignment="1">
      <alignment horizontal="center" vertical="center" wrapText="1" shrinkToFit="1"/>
    </xf>
    <xf numFmtId="3" fontId="5" fillId="2" borderId="3" xfId="0" applyNumberFormat="1" applyFont="1" applyBorder="1" applyAlignment="1">
      <alignment horizontal="center" vertical="center" shrinkToFit="1"/>
    </xf>
    <xf numFmtId="3" fontId="5" fillId="2" borderId="4" xfId="0" applyNumberFormat="1" applyFont="1" applyBorder="1" applyAlignment="1">
      <alignment horizontal="center" vertical="center" shrinkToFit="1"/>
    </xf>
    <xf numFmtId="3" fontId="5" fillId="2" borderId="10" xfId="0" applyNumberFormat="1" applyFont="1" applyBorder="1" applyAlignment="1">
      <alignment horizontal="center" vertical="center" shrinkToFit="1"/>
    </xf>
    <xf numFmtId="3" fontId="5" fillId="2" borderId="6" xfId="0" applyNumberFormat="1" applyFont="1" applyBorder="1" applyAlignment="1">
      <alignment horizontal="center" vertical="center" shrinkToFit="1"/>
    </xf>
    <xf numFmtId="3" fontId="5" fillId="2" borderId="8" xfId="0" applyNumberFormat="1" applyFont="1" applyBorder="1" applyAlignment="1">
      <alignment horizontal="center" vertical="center" shrinkToFit="1"/>
    </xf>
    <xf numFmtId="3" fontId="5" fillId="3" borderId="34" xfId="0" applyNumberFormat="1" applyFont="1" applyFill="1" applyBorder="1" applyAlignment="1">
      <alignment horizontal="center" vertical="center"/>
    </xf>
    <xf numFmtId="3" fontId="5" fillId="2" borderId="3" xfId="0" applyNumberFormat="1" applyFont="1" applyBorder="1" applyAlignment="1">
      <alignment horizontal="center" vertical="center" wrapText="1"/>
    </xf>
    <xf numFmtId="3" fontId="5" fillId="2" borderId="0" xfId="0" applyNumberFormat="1" applyFont="1" applyBorder="1" applyAlignment="1">
      <alignment horizontal="center" vertical="center" wrapText="1"/>
    </xf>
    <xf numFmtId="3" fontId="5" fillId="2" borderId="35" xfId="0" applyNumberFormat="1" applyFont="1" applyBorder="1" applyAlignment="1">
      <alignment horizontal="center" vertical="center" shrinkToFit="1"/>
    </xf>
    <xf numFmtId="3" fontId="5" fillId="2" borderId="5" xfId="0" applyNumberFormat="1" applyFont="1" applyBorder="1" applyAlignment="1">
      <alignment horizontal="center" vertical="center" shrinkToFit="1"/>
    </xf>
    <xf numFmtId="3" fontId="5" fillId="2" borderId="36" xfId="0" applyNumberFormat="1" applyFont="1" applyBorder="1" applyAlignment="1">
      <alignment horizontal="center" vertical="center" shrinkToFit="1"/>
    </xf>
    <xf numFmtId="3" fontId="5" fillId="2" borderId="9" xfId="0" applyNumberFormat="1" applyFont="1" applyBorder="1" applyAlignment="1">
      <alignment horizontal="center" vertical="center" shrinkToFit="1"/>
    </xf>
    <xf numFmtId="3" fontId="5" fillId="2" borderId="37" xfId="0" applyNumberFormat="1" applyFont="1" applyBorder="1" applyAlignment="1">
      <alignment horizontal="center" vertical="center" shrinkToFit="1"/>
    </xf>
    <xf numFmtId="3" fontId="5" fillId="2" borderId="35" xfId="0" applyNumberFormat="1" applyFont="1" applyBorder="1" applyAlignment="1">
      <alignment horizontal="center" vertical="center" wrapText="1" shrinkToFit="1"/>
    </xf>
    <xf numFmtId="3" fontId="5" fillId="2" borderId="38" xfId="0" applyNumberFormat="1" applyFont="1" applyBorder="1" applyAlignment="1">
      <alignment horizontal="center" vertical="center" shrinkToFit="1"/>
    </xf>
    <xf numFmtId="3" fontId="5" fillId="2" borderId="14" xfId="0" applyNumberFormat="1" applyFont="1" applyBorder="1" applyAlignment="1">
      <alignment horizontal="center" vertical="center" shrinkToFit="1"/>
    </xf>
    <xf numFmtId="3" fontId="5" fillId="2" borderId="15" xfId="0" applyNumberFormat="1" applyFont="1" applyBorder="1" applyAlignment="1">
      <alignment horizontal="center" vertical="center" shrinkToFit="1"/>
    </xf>
    <xf numFmtId="3" fontId="5" fillId="2" borderId="17" xfId="0" applyNumberFormat="1" applyFont="1" applyBorder="1" applyAlignment="1">
      <alignment horizontal="center" vertical="center"/>
    </xf>
    <xf numFmtId="3" fontId="5" fillId="2" borderId="5" xfId="0" applyNumberFormat="1" applyFont="1" applyBorder="1" applyAlignment="1">
      <alignment horizontal="center" vertical="center"/>
    </xf>
    <xf numFmtId="3" fontId="5" fillId="2" borderId="39" xfId="0" applyNumberFormat="1" applyFont="1" applyBorder="1" applyAlignment="1">
      <alignment horizontal="center" vertical="center"/>
    </xf>
    <xf numFmtId="3" fontId="5" fillId="2" borderId="38" xfId="0" applyNumberFormat="1" applyFont="1" applyBorder="1" applyAlignment="1">
      <alignment vertical="center" shrinkToFit="1"/>
    </xf>
    <xf numFmtId="3" fontId="5" fillId="2" borderId="14" xfId="0" applyNumberFormat="1" applyFont="1" applyBorder="1" applyAlignment="1">
      <alignment vertical="center" shrinkToFit="1"/>
    </xf>
    <xf numFmtId="3" fontId="5" fillId="2" borderId="15" xfId="0" applyNumberFormat="1" applyFont="1" applyBorder="1" applyAlignment="1">
      <alignment vertical="center" shrinkToFit="1"/>
    </xf>
    <xf numFmtId="3" fontId="5" fillId="2" borderId="17" xfId="0" applyNumberFormat="1" applyFont="1" applyBorder="1" applyAlignment="1">
      <alignment horizontal="center" vertical="center" shrinkToFit="1"/>
    </xf>
    <xf numFmtId="3" fontId="5" fillId="2" borderId="35" xfId="0" applyNumberFormat="1" applyFont="1" applyBorder="1" applyAlignment="1">
      <alignment horizontal="left" vertical="center" wrapText="1"/>
    </xf>
    <xf numFmtId="3" fontId="5" fillId="2" borderId="3" xfId="0" applyNumberFormat="1" applyFont="1" applyBorder="1" applyAlignment="1">
      <alignment horizontal="left" vertical="center"/>
    </xf>
    <xf numFmtId="3" fontId="5" fillId="2" borderId="4" xfId="0" applyNumberFormat="1" applyFont="1" applyBorder="1" applyAlignment="1">
      <alignment horizontal="left" vertical="center"/>
    </xf>
    <xf numFmtId="3" fontId="5" fillId="2" borderId="36" xfId="0" applyNumberFormat="1" applyFont="1" applyBorder="1" applyAlignment="1">
      <alignment horizontal="left" vertical="center"/>
    </xf>
    <xf numFmtId="3" fontId="5" fillId="2" borderId="9" xfId="0" applyNumberFormat="1" applyFont="1" applyBorder="1" applyAlignment="1">
      <alignment horizontal="left" vertical="center"/>
    </xf>
    <xf numFmtId="3" fontId="5" fillId="2" borderId="33" xfId="0" applyNumberFormat="1" applyFont="1" applyBorder="1" applyAlignment="1">
      <alignment horizontal="left" vertical="center"/>
    </xf>
    <xf numFmtId="3" fontId="5" fillId="2" borderId="37" xfId="0" applyNumberFormat="1" applyFont="1" applyBorder="1" applyAlignment="1">
      <alignment horizontal="center" vertical="center"/>
    </xf>
    <xf numFmtId="3" fontId="5" fillId="2" borderId="7" xfId="0" applyNumberFormat="1" applyFont="1" applyBorder="1" applyAlignment="1">
      <alignment horizontal="center" vertical="center"/>
    </xf>
    <xf numFmtId="3" fontId="5" fillId="2" borderId="40" xfId="0" applyNumberFormat="1" applyFont="1" applyBorder="1" applyAlignment="1">
      <alignment horizontal="center" vertical="center"/>
    </xf>
    <xf numFmtId="3" fontId="5" fillId="2" borderId="26" xfId="0" applyNumberFormat="1" applyFont="1" applyBorder="1" applyAlignment="1">
      <alignment horizontal="center" vertical="center"/>
    </xf>
    <xf numFmtId="3" fontId="5" fillId="2" borderId="41" xfId="0" applyNumberFormat="1" applyFont="1" applyBorder="1" applyAlignment="1">
      <alignment horizontal="center" vertical="center"/>
    </xf>
    <xf numFmtId="3" fontId="5" fillId="2" borderId="35" xfId="0" applyNumberFormat="1" applyFont="1" applyBorder="1" applyAlignment="1">
      <alignment horizontal="center" vertical="center" wrapText="1"/>
    </xf>
    <xf numFmtId="3" fontId="5" fillId="2" borderId="1" xfId="0" applyNumberFormat="1" applyFont="1" applyBorder="1" applyAlignment="1">
      <alignment horizontal="center" vertical="center"/>
    </xf>
    <xf numFmtId="3" fontId="5" fillId="2" borderId="36" xfId="0" applyNumberFormat="1" applyFont="1" applyBorder="1" applyAlignment="1">
      <alignment horizontal="center" vertical="center"/>
    </xf>
    <xf numFmtId="3" fontId="4" fillId="2" borderId="35" xfId="0" applyNumberFormat="1" applyFont="1" applyBorder="1" applyAlignment="1">
      <alignment horizontal="center" vertical="center" wrapText="1" shrinkToFit="1"/>
    </xf>
    <xf numFmtId="3" fontId="4" fillId="2" borderId="3" xfId="0" applyNumberFormat="1" applyFont="1" applyBorder="1" applyAlignment="1">
      <alignment horizontal="center" vertical="center" shrinkToFit="1"/>
    </xf>
    <xf numFmtId="3" fontId="4" fillId="2" borderId="5" xfId="0" applyNumberFormat="1" applyFont="1" applyBorder="1" applyAlignment="1">
      <alignment horizontal="center" vertical="center" shrinkToFit="1"/>
    </xf>
    <xf numFmtId="3" fontId="4" fillId="2" borderId="36" xfId="0" applyNumberFormat="1" applyFont="1" applyBorder="1" applyAlignment="1">
      <alignment horizontal="center" vertical="center" shrinkToFit="1"/>
    </xf>
    <xf numFmtId="3" fontId="4" fillId="2" borderId="9" xfId="0" applyNumberFormat="1" applyFont="1" applyBorder="1" applyAlignment="1">
      <alignment horizontal="center" vertical="center" shrinkToFit="1"/>
    </xf>
    <xf numFmtId="3" fontId="4" fillId="2" borderId="37" xfId="0" applyNumberFormat="1" applyFont="1" applyBorder="1" applyAlignment="1">
      <alignment horizontal="center" vertical="center" shrinkToFit="1"/>
    </xf>
    <xf numFmtId="3" fontId="5" fillId="2" borderId="38" xfId="0" applyNumberFormat="1" applyFont="1" applyBorder="1" applyAlignment="1">
      <alignment horizontal="center" vertical="center"/>
    </xf>
    <xf numFmtId="3" fontId="5" fillId="2" borderId="14" xfId="0" applyNumberFormat="1" applyFont="1" applyBorder="1" applyAlignment="1">
      <alignment horizontal="center" vertical="center"/>
    </xf>
    <xf numFmtId="3" fontId="5" fillId="2" borderId="15" xfId="0" applyNumberFormat="1" applyFont="1" applyBorder="1" applyAlignment="1">
      <alignment horizontal="center" vertical="center"/>
    </xf>
    <xf numFmtId="3" fontId="5" fillId="2" borderId="42" xfId="0" applyNumberFormat="1" applyFont="1" applyBorder="1" applyAlignment="1">
      <alignment horizontal="center" vertical="center"/>
    </xf>
    <xf numFmtId="3" fontId="5" fillId="2" borderId="20" xfId="0" applyNumberFormat="1" applyFont="1" applyBorder="1" applyAlignment="1">
      <alignment horizontal="center" vertical="center"/>
    </xf>
    <xf numFmtId="3" fontId="5" fillId="2" borderId="34" xfId="0" applyNumberFormat="1" applyFont="1" applyBorder="1" applyAlignment="1">
      <alignment horizontal="center" vertical="center"/>
    </xf>
    <xf numFmtId="3" fontId="0" fillId="2" borderId="43" xfId="0" applyNumberFormat="1" applyFont="1" applyBorder="1" applyAlignment="1">
      <alignment horizontal="left" vertical="center" wrapText="1"/>
    </xf>
    <xf numFmtId="3" fontId="0" fillId="2" borderId="44" xfId="0" applyNumberFormat="1" applyFont="1" applyBorder="1" applyAlignment="1">
      <alignment horizontal="left" vertical="center"/>
    </xf>
    <xf numFmtId="3" fontId="0" fillId="2" borderId="45" xfId="0" applyNumberFormat="1" applyFont="1" applyBorder="1" applyAlignment="1">
      <alignment horizontal="left" vertical="center"/>
    </xf>
    <xf numFmtId="3" fontId="5" fillId="2" borderId="46" xfId="0" applyNumberFormat="1" applyFont="1" applyBorder="1" applyAlignment="1">
      <alignment horizontal="center" vertical="center"/>
    </xf>
    <xf numFmtId="3" fontId="5" fillId="2" borderId="2" xfId="0" applyNumberFormat="1" applyFont="1" applyBorder="1" applyAlignment="1">
      <alignment horizontal="center" vertical="center" shrinkToFit="1"/>
    </xf>
    <xf numFmtId="3" fontId="5" fillId="2" borderId="7" xfId="0" applyNumberFormat="1" applyFont="1" applyBorder="1" applyAlignment="1">
      <alignment horizontal="center" vertical="center" shrinkToFit="1"/>
    </xf>
    <xf numFmtId="3" fontId="5" fillId="2" borderId="19" xfId="0" applyNumberFormat="1" applyFont="1" applyBorder="1" applyAlignment="1">
      <alignment horizontal="center" vertical="center"/>
    </xf>
    <xf numFmtId="3" fontId="5" fillId="2" borderId="21" xfId="0" applyNumberFormat="1" applyFont="1" applyBorder="1" applyAlignment="1">
      <alignment horizontal="center" vertical="center"/>
    </xf>
    <xf numFmtId="3" fontId="5" fillId="2" borderId="25" xfId="0" applyNumberFormat="1" applyFont="1" applyBorder="1" applyAlignment="1">
      <alignment horizontal="center" vertical="center"/>
    </xf>
    <xf numFmtId="3" fontId="5" fillId="2" borderId="27" xfId="0" applyNumberFormat="1" applyFont="1" applyBorder="1" applyAlignment="1">
      <alignment horizontal="center" vertical="center"/>
    </xf>
    <xf numFmtId="3" fontId="5" fillId="2" borderId="16" xfId="0" applyNumberFormat="1" applyFont="1" applyBorder="1" applyAlignment="1">
      <alignment horizontal="center" vertical="center"/>
    </xf>
    <xf numFmtId="3" fontId="5" fillId="2" borderId="47" xfId="0" applyNumberFormat="1" applyFont="1" applyBorder="1" applyAlignment="1">
      <alignment horizontal="center" vertical="center"/>
    </xf>
    <xf numFmtId="3" fontId="5" fillId="2" borderId="48" xfId="0" applyNumberFormat="1" applyFont="1" applyBorder="1" applyAlignment="1">
      <alignment horizontal="center" vertical="center"/>
    </xf>
    <xf numFmtId="3" fontId="5" fillId="2" borderId="2" xfId="0" applyNumberFormat="1" applyFont="1" applyBorder="1" applyAlignment="1">
      <alignment horizontal="center" vertical="center"/>
    </xf>
    <xf numFmtId="3" fontId="0" fillId="2" borderId="14" xfId="0" applyNumberFormat="1" applyBorder="1"/>
    <xf numFmtId="3" fontId="5" fillId="2" borderId="1" xfId="0" applyNumberFormat="1" applyFont="1" applyBorder="1" applyAlignment="1">
      <alignment horizontal="center" vertical="center" shrinkToFit="1"/>
    </xf>
    <xf numFmtId="3" fontId="5" fillId="2" borderId="52" xfId="0" applyNumberFormat="1" applyFont="1" applyBorder="1" applyAlignment="1">
      <alignment horizontal="center" vertical="center"/>
    </xf>
    <xf numFmtId="3" fontId="5" fillId="2" borderId="53" xfId="0" applyNumberFormat="1" applyFont="1" applyBorder="1" applyAlignment="1">
      <alignment horizontal="center" vertical="center"/>
    </xf>
    <xf numFmtId="3" fontId="5" fillId="2" borderId="54" xfId="0" applyNumberFormat="1" applyFont="1" applyBorder="1" applyAlignment="1">
      <alignment horizontal="center" vertical="center"/>
    </xf>
    <xf numFmtId="3" fontId="5" fillId="2" borderId="55" xfId="0" applyNumberFormat="1" applyFont="1" applyBorder="1" applyAlignment="1">
      <alignment horizontal="center" vertical="center"/>
    </xf>
    <xf numFmtId="3" fontId="5" fillId="2" borderId="56" xfId="0" applyNumberFormat="1" applyFont="1" applyBorder="1" applyAlignment="1">
      <alignment horizontal="center" vertical="center"/>
    </xf>
    <xf numFmtId="3" fontId="5" fillId="2" borderId="57" xfId="0" applyNumberFormat="1" applyFont="1" applyBorder="1" applyAlignment="1">
      <alignment horizontal="center" vertical="center" wrapText="1"/>
    </xf>
    <xf numFmtId="3" fontId="5" fillId="2" borderId="32" xfId="0" applyNumberFormat="1" applyFont="1" applyBorder="1" applyAlignment="1">
      <alignment horizontal="center" vertical="center" wrapText="1"/>
    </xf>
    <xf numFmtId="3" fontId="5" fillId="2" borderId="9" xfId="0" applyNumberFormat="1" applyFont="1" applyBorder="1" applyAlignment="1">
      <alignment horizontal="center" vertical="center" wrapText="1"/>
    </xf>
    <xf numFmtId="3" fontId="5" fillId="2" borderId="58" xfId="0" applyNumberFormat="1" applyFont="1" applyBorder="1" applyAlignment="1">
      <alignment horizontal="center" vertical="center" wrapText="1"/>
    </xf>
    <xf numFmtId="3" fontId="5" fillId="2" borderId="49" xfId="0" applyNumberFormat="1" applyFont="1" applyBorder="1" applyAlignment="1">
      <alignment horizontal="center" vertical="center"/>
    </xf>
    <xf numFmtId="3" fontId="5" fillId="2" borderId="50" xfId="0" applyNumberFormat="1" applyFont="1" applyBorder="1" applyAlignment="1">
      <alignment horizontal="center" vertical="center"/>
    </xf>
    <xf numFmtId="3" fontId="5" fillId="2" borderId="51" xfId="0" applyNumberFormat="1" applyFont="1" applyBorder="1" applyAlignment="1">
      <alignment horizontal="center" vertical="center"/>
    </xf>
    <xf numFmtId="3" fontId="5" fillId="2" borderId="1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37"/>
  <sheetViews>
    <sheetView tabSelected="1" showOutlineSymbols="0" view="pageBreakPreview" zoomScale="60" zoomScaleNormal="60" workbookViewId="0">
      <selection activeCell="B1" sqref="B1"/>
    </sheetView>
  </sheetViews>
  <sheetFormatPr defaultColWidth="10.69921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6" width="11.19921875" style="1" customWidth="1"/>
    <col min="7" max="9" width="10.69921875" style="1" customWidth="1"/>
    <col min="10" max="11" width="7.19921875" style="1" customWidth="1"/>
    <col min="12" max="12" width="6.69921875" style="1" customWidth="1"/>
    <col min="13" max="13" width="6.5" style="1" customWidth="1"/>
    <col min="14" max="15" width="6.5" style="6" customWidth="1"/>
    <col min="16" max="16" width="6" style="6" customWidth="1"/>
    <col min="17" max="17" width="6.3984375" style="1" customWidth="1"/>
    <col min="18" max="22" width="6.3984375" style="6" customWidth="1"/>
    <col min="23" max="23" width="6.3984375" style="1" customWidth="1"/>
    <col min="24" max="25" width="6.3984375" style="6" customWidth="1"/>
    <col min="26" max="26" width="6.3984375" style="1" customWidth="1"/>
    <col min="27" max="28" width="6.3984375" style="6" customWidth="1"/>
    <col min="29" max="29" width="7.69921875" style="1" customWidth="1"/>
    <col min="30" max="31" width="6.3984375" style="6" customWidth="1"/>
    <col min="32" max="32" width="6.3984375" style="1" customWidth="1"/>
    <col min="33" max="34" width="6.3984375" style="6" customWidth="1"/>
    <col min="35" max="35" width="1" style="6" customWidth="1"/>
    <col min="36" max="36" width="7.69921875" style="1" customWidth="1"/>
    <col min="37" max="37" width="10.69921875" style="1"/>
    <col min="38" max="38" width="4.69921875" style="1" customWidth="1"/>
    <col min="39" max="39" width="12.69921875" style="1" customWidth="1"/>
    <col min="40" max="40" width="6.69921875" style="1" customWidth="1"/>
    <col min="41" max="42" width="5.69921875" style="1" customWidth="1"/>
    <col min="43" max="46" width="6.69921875" style="1" customWidth="1"/>
    <col min="47" max="48" width="5.69921875" style="1" customWidth="1"/>
    <col min="49" max="49" width="6.69921875" style="1" customWidth="1"/>
    <col min="50" max="51" width="5.69921875" style="1" customWidth="1"/>
    <col min="52" max="52" width="6.69921875" style="1" customWidth="1"/>
    <col min="53" max="53" width="2.69921875" style="1" customWidth="1"/>
    <col min="54" max="55" width="5.69921875" style="1" customWidth="1"/>
    <col min="56" max="68" width="6.69921875" style="1" customWidth="1"/>
    <col min="69" max="69" width="4.69921875" style="1" customWidth="1"/>
    <col min="70" max="70" width="12.69921875" style="1" customWidth="1"/>
    <col min="71" max="78" width="8.69921875" style="1" customWidth="1"/>
    <col min="79" max="79" width="2.69921875" style="1" customWidth="1"/>
    <col min="80" max="85" width="6.69921875" style="1" customWidth="1"/>
    <col min="86" max="94" width="5.69921875" style="1" customWidth="1"/>
    <col min="95" max="95" width="6.69921875" style="1" customWidth="1"/>
    <col min="96" max="96" width="4.69921875" style="1" customWidth="1"/>
    <col min="97" max="97" width="12.69921875" style="1" customWidth="1"/>
    <col min="98" max="104" width="9" style="1" customWidth="1"/>
    <col min="105" max="16384" width="10.69921875" style="1"/>
  </cols>
  <sheetData>
    <row r="1" spans="1:107" s="21" customFormat="1" ht="31.5" customHeight="1">
      <c r="B1" s="21" t="s">
        <v>102</v>
      </c>
      <c r="H1" s="45"/>
      <c r="J1" s="99"/>
      <c r="K1" s="99"/>
      <c r="L1" s="99"/>
      <c r="M1" s="91"/>
      <c r="N1" s="91"/>
      <c r="O1" s="91"/>
      <c r="P1" s="42"/>
      <c r="R1" s="42"/>
      <c r="S1" s="42"/>
      <c r="T1" s="42"/>
      <c r="U1" s="42"/>
      <c r="V1" s="42"/>
      <c r="W1" s="91"/>
      <c r="X1" s="91"/>
      <c r="Y1" s="91"/>
      <c r="AA1" s="42"/>
      <c r="AB1" s="42"/>
      <c r="AD1" s="42"/>
      <c r="AE1" s="42"/>
      <c r="AG1" s="42"/>
      <c r="AH1" s="42"/>
      <c r="AI1" s="42"/>
    </row>
    <row r="2" spans="1:107" ht="31.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7"/>
      <c r="O2" s="7"/>
      <c r="P2" s="7"/>
      <c r="Q2" s="4"/>
      <c r="R2" s="7"/>
      <c r="S2" s="7"/>
      <c r="T2" s="7"/>
      <c r="U2" s="7"/>
      <c r="V2" s="7"/>
      <c r="W2" s="4"/>
      <c r="X2" s="7"/>
      <c r="Y2" s="7" t="s">
        <v>23</v>
      </c>
      <c r="Z2" s="4"/>
      <c r="AA2" s="7"/>
      <c r="AB2" s="7"/>
      <c r="AC2" s="4"/>
      <c r="AD2" s="7"/>
      <c r="AE2" s="7"/>
      <c r="AF2" s="4"/>
      <c r="AG2" s="7"/>
      <c r="AH2" s="7"/>
      <c r="AI2" s="7"/>
      <c r="AJ2" s="4"/>
      <c r="DB2" s="1" t="s">
        <v>0</v>
      </c>
    </row>
    <row r="3" spans="1:107" ht="45" customHeight="1">
      <c r="A3" s="98" t="s">
        <v>78</v>
      </c>
      <c r="B3" s="98"/>
      <c r="C3" s="98"/>
      <c r="D3" s="101" t="s">
        <v>79</v>
      </c>
      <c r="E3" s="98"/>
      <c r="F3" s="102"/>
      <c r="G3" s="98" t="s">
        <v>26</v>
      </c>
      <c r="H3" s="98"/>
      <c r="I3" s="102"/>
      <c r="J3" s="101" t="s">
        <v>80</v>
      </c>
      <c r="K3" s="98"/>
      <c r="L3" s="102"/>
      <c r="M3" s="115" t="s">
        <v>81</v>
      </c>
      <c r="N3" s="116"/>
      <c r="O3" s="117"/>
      <c r="P3" s="25"/>
      <c r="Q3" s="139" t="s">
        <v>94</v>
      </c>
      <c r="R3" s="116"/>
      <c r="S3" s="116"/>
      <c r="T3" s="116"/>
      <c r="U3" s="116"/>
      <c r="V3" s="117"/>
      <c r="W3" s="92" t="s">
        <v>95</v>
      </c>
      <c r="X3" s="93"/>
      <c r="Y3" s="94"/>
      <c r="Z3" s="133" t="s">
        <v>96</v>
      </c>
      <c r="AA3" s="98"/>
      <c r="AB3" s="134"/>
      <c r="AC3" s="124" t="s">
        <v>25</v>
      </c>
      <c r="AD3" s="116"/>
      <c r="AE3" s="125"/>
      <c r="AF3" s="129" t="s">
        <v>97</v>
      </c>
      <c r="AG3" s="116"/>
      <c r="AH3" s="125"/>
      <c r="AI3" s="122" t="s">
        <v>83</v>
      </c>
      <c r="AJ3" s="122"/>
      <c r="DB3" s="1" t="s">
        <v>0</v>
      </c>
    </row>
    <row r="4" spans="1:107" ht="45" customHeight="1">
      <c r="A4" s="99"/>
      <c r="B4" s="99"/>
      <c r="C4" s="99"/>
      <c r="D4" s="103"/>
      <c r="E4" s="100"/>
      <c r="F4" s="104"/>
      <c r="G4" s="113"/>
      <c r="H4" s="113"/>
      <c r="I4" s="114"/>
      <c r="J4" s="112"/>
      <c r="K4" s="113"/>
      <c r="L4" s="114"/>
      <c r="M4" s="118"/>
      <c r="N4" s="119"/>
      <c r="O4" s="120"/>
      <c r="P4" s="25"/>
      <c r="Q4" s="136" t="s">
        <v>98</v>
      </c>
      <c r="R4" s="137"/>
      <c r="S4" s="138"/>
      <c r="T4" s="130" t="s">
        <v>77</v>
      </c>
      <c r="U4" s="131"/>
      <c r="V4" s="132"/>
      <c r="W4" s="95"/>
      <c r="X4" s="96"/>
      <c r="Y4" s="97"/>
      <c r="Z4" s="103"/>
      <c r="AA4" s="100"/>
      <c r="AB4" s="135"/>
      <c r="AC4" s="126"/>
      <c r="AD4" s="127"/>
      <c r="AE4" s="128"/>
      <c r="AF4" s="126"/>
      <c r="AG4" s="127"/>
      <c r="AH4" s="128"/>
      <c r="AI4" s="123"/>
      <c r="AJ4" s="123"/>
    </row>
    <row r="5" spans="1:107" ht="23.1" customHeight="1">
      <c r="A5" s="99"/>
      <c r="B5" s="99"/>
      <c r="C5" s="99"/>
      <c r="D5" s="111" t="s">
        <v>2</v>
      </c>
      <c r="E5" s="111" t="s">
        <v>3</v>
      </c>
      <c r="F5" s="111" t="s">
        <v>4</v>
      </c>
      <c r="G5" s="105" t="s">
        <v>2</v>
      </c>
      <c r="H5" s="105" t="s">
        <v>3</v>
      </c>
      <c r="I5" s="105" t="s">
        <v>4</v>
      </c>
      <c r="J5" s="105" t="s">
        <v>2</v>
      </c>
      <c r="K5" s="105" t="s">
        <v>3</v>
      </c>
      <c r="L5" s="105" t="s">
        <v>4</v>
      </c>
      <c r="M5" s="111" t="s">
        <v>2</v>
      </c>
      <c r="N5" s="85" t="s">
        <v>3</v>
      </c>
      <c r="O5" s="108" t="s">
        <v>4</v>
      </c>
      <c r="P5" s="30"/>
      <c r="Q5" s="88" t="s">
        <v>2</v>
      </c>
      <c r="R5" s="82" t="s">
        <v>3</v>
      </c>
      <c r="S5" s="85" t="s">
        <v>4</v>
      </c>
      <c r="T5" s="88" t="s">
        <v>2</v>
      </c>
      <c r="U5" s="82" t="s">
        <v>3</v>
      </c>
      <c r="V5" s="85" t="s">
        <v>4</v>
      </c>
      <c r="W5" s="88" t="s">
        <v>2</v>
      </c>
      <c r="X5" s="82" t="s">
        <v>3</v>
      </c>
      <c r="Y5" s="85" t="s">
        <v>4</v>
      </c>
      <c r="Z5" s="88" t="s">
        <v>2</v>
      </c>
      <c r="AA5" s="82" t="s">
        <v>3</v>
      </c>
      <c r="AB5" s="85" t="s">
        <v>4</v>
      </c>
      <c r="AC5" s="88" t="s">
        <v>2</v>
      </c>
      <c r="AD5" s="82" t="s">
        <v>3</v>
      </c>
      <c r="AE5" s="85" t="s">
        <v>4</v>
      </c>
      <c r="AF5" s="88" t="s">
        <v>2</v>
      </c>
      <c r="AG5" s="82" t="s">
        <v>3</v>
      </c>
      <c r="AH5" s="85" t="s">
        <v>4</v>
      </c>
      <c r="AI5" s="123"/>
      <c r="AJ5" s="123"/>
      <c r="DB5" s="3" t="s">
        <v>0</v>
      </c>
      <c r="DC5" s="1" t="s">
        <v>0</v>
      </c>
    </row>
    <row r="6" spans="1:107" ht="23.1" customHeight="1">
      <c r="A6" s="99"/>
      <c r="B6" s="99"/>
      <c r="C6" s="99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86"/>
      <c r="O6" s="109"/>
      <c r="P6" s="31"/>
      <c r="Q6" s="89"/>
      <c r="R6" s="83"/>
      <c r="S6" s="86"/>
      <c r="T6" s="89"/>
      <c r="U6" s="83"/>
      <c r="V6" s="86"/>
      <c r="W6" s="89"/>
      <c r="X6" s="83"/>
      <c r="Y6" s="86"/>
      <c r="Z6" s="89"/>
      <c r="AA6" s="83"/>
      <c r="AB6" s="86"/>
      <c r="AC6" s="89"/>
      <c r="AD6" s="83"/>
      <c r="AE6" s="86"/>
      <c r="AF6" s="89"/>
      <c r="AG6" s="83"/>
      <c r="AH6" s="86"/>
      <c r="AI6" s="123"/>
      <c r="AJ6" s="123"/>
      <c r="DC6" s="1" t="s">
        <v>0</v>
      </c>
    </row>
    <row r="7" spans="1:107" ht="21.6" customHeight="1">
      <c r="A7" s="100"/>
      <c r="B7" s="100"/>
      <c r="C7" s="100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21"/>
      <c r="O7" s="110"/>
      <c r="P7" s="30"/>
      <c r="Q7" s="90"/>
      <c r="R7" s="84"/>
      <c r="S7" s="87"/>
      <c r="T7" s="90"/>
      <c r="U7" s="84"/>
      <c r="V7" s="87"/>
      <c r="W7" s="90"/>
      <c r="X7" s="84"/>
      <c r="Y7" s="87"/>
      <c r="Z7" s="90"/>
      <c r="AA7" s="84"/>
      <c r="AB7" s="87"/>
      <c r="AC7" s="90"/>
      <c r="AD7" s="84"/>
      <c r="AE7" s="87"/>
      <c r="AF7" s="90"/>
      <c r="AG7" s="84"/>
      <c r="AH7" s="87"/>
      <c r="AI7" s="123"/>
      <c r="AJ7" s="123"/>
      <c r="DC7" s="1" t="s">
        <v>0</v>
      </c>
    </row>
    <row r="8" spans="1:107" ht="31.5" customHeight="1">
      <c r="A8" s="22"/>
      <c r="B8" s="22"/>
      <c r="C8" s="33"/>
      <c r="D8" s="2"/>
      <c r="E8" s="4"/>
      <c r="F8" s="4"/>
      <c r="G8" s="4"/>
      <c r="H8" s="4"/>
      <c r="I8" s="4"/>
      <c r="J8" s="4"/>
      <c r="K8" s="4"/>
      <c r="L8" s="4"/>
      <c r="M8" s="4"/>
      <c r="N8" s="7"/>
      <c r="O8" s="7"/>
      <c r="P8" s="7"/>
      <c r="Q8" s="4"/>
      <c r="R8" s="7"/>
      <c r="S8" s="7"/>
      <c r="T8" s="7"/>
      <c r="U8" s="7"/>
      <c r="V8" s="7"/>
      <c r="W8" s="4"/>
      <c r="X8" s="7"/>
      <c r="Y8" s="7"/>
      <c r="Z8" s="4"/>
      <c r="AA8" s="7"/>
      <c r="AB8" s="7"/>
      <c r="AC8" s="4"/>
      <c r="AD8" s="7"/>
      <c r="AE8" s="7"/>
      <c r="AF8" s="4"/>
      <c r="AG8" s="7"/>
      <c r="AH8" s="7"/>
      <c r="AI8" s="70"/>
      <c r="AJ8" s="22"/>
    </row>
    <row r="9" spans="1:107" ht="39" customHeight="1">
      <c r="A9" s="66"/>
      <c r="B9" s="66" t="s">
        <v>101</v>
      </c>
      <c r="C9" s="67"/>
      <c r="D9" s="55">
        <v>10921</v>
      </c>
      <c r="E9" s="50">
        <v>5493</v>
      </c>
      <c r="F9" s="50">
        <v>5428</v>
      </c>
      <c r="G9" s="50">
        <v>10804</v>
      </c>
      <c r="H9" s="50">
        <v>5412</v>
      </c>
      <c r="I9" s="50">
        <v>5392</v>
      </c>
      <c r="J9" s="50">
        <v>205</v>
      </c>
      <c r="K9" s="50">
        <v>117</v>
      </c>
      <c r="L9" s="50">
        <v>88</v>
      </c>
      <c r="M9" s="50">
        <v>3</v>
      </c>
      <c r="N9" s="56">
        <v>2</v>
      </c>
      <c r="O9" s="56">
        <v>1</v>
      </c>
      <c r="P9" s="56"/>
      <c r="Q9" s="50">
        <v>1</v>
      </c>
      <c r="R9" s="56">
        <v>1</v>
      </c>
      <c r="S9" s="56">
        <v>0</v>
      </c>
      <c r="T9" s="56">
        <v>1</v>
      </c>
      <c r="U9" s="56">
        <v>1</v>
      </c>
      <c r="V9" s="56">
        <v>0</v>
      </c>
      <c r="W9" s="50">
        <v>0</v>
      </c>
      <c r="X9" s="56">
        <v>0</v>
      </c>
      <c r="Y9" s="56">
        <v>0</v>
      </c>
      <c r="Z9" s="50">
        <v>37</v>
      </c>
      <c r="AA9" s="56">
        <v>32</v>
      </c>
      <c r="AB9" s="56">
        <v>5</v>
      </c>
      <c r="AC9" s="50">
        <v>74</v>
      </c>
      <c r="AD9" s="56">
        <v>44</v>
      </c>
      <c r="AE9" s="56">
        <v>30</v>
      </c>
      <c r="AF9" s="50">
        <v>1</v>
      </c>
      <c r="AG9" s="56">
        <v>1</v>
      </c>
      <c r="AH9" s="56">
        <v>0</v>
      </c>
      <c r="AI9" s="68"/>
      <c r="AJ9" s="27" t="s">
        <v>104</v>
      </c>
    </row>
    <row r="10" spans="1:107" ht="22.5" customHeight="1">
      <c r="A10" s="27"/>
      <c r="B10" s="27"/>
      <c r="C10" s="35"/>
      <c r="D10" s="55"/>
      <c r="E10" s="50"/>
      <c r="F10" s="50"/>
      <c r="G10" s="50"/>
      <c r="H10" s="50"/>
      <c r="I10" s="50"/>
      <c r="J10" s="50"/>
      <c r="K10" s="50"/>
      <c r="L10" s="50"/>
      <c r="M10" s="50"/>
      <c r="N10" s="56"/>
      <c r="O10" s="56"/>
      <c r="P10" s="56"/>
      <c r="Q10" s="50"/>
      <c r="R10" s="56"/>
      <c r="S10" s="56"/>
      <c r="T10" s="56"/>
      <c r="U10" s="56"/>
      <c r="V10" s="56"/>
      <c r="W10" s="50"/>
      <c r="X10" s="56"/>
      <c r="Y10" s="56"/>
      <c r="Z10" s="50"/>
      <c r="AA10" s="56"/>
      <c r="AB10" s="56"/>
      <c r="AC10" s="50"/>
      <c r="AD10" s="56"/>
      <c r="AE10" s="56"/>
      <c r="AF10" s="50"/>
      <c r="AG10" s="56"/>
      <c r="AH10" s="56"/>
      <c r="AI10" s="68"/>
      <c r="AJ10" s="27"/>
    </row>
    <row r="11" spans="1:107" ht="39" customHeight="1">
      <c r="A11" s="66"/>
      <c r="B11" s="66" t="s">
        <v>103</v>
      </c>
      <c r="C11" s="67"/>
      <c r="D11" s="55">
        <f>SUM(E11:F11)</f>
        <v>10743</v>
      </c>
      <c r="E11" s="50">
        <f>H11+N11+R11+U11+X11+AA11+AD11+AG11</f>
        <v>5475</v>
      </c>
      <c r="F11" s="50">
        <f>I11+O11+S11+V11+Y11+AB11+AE11+AH11</f>
        <v>5268</v>
      </c>
      <c r="G11" s="50">
        <f t="shared" ref="G11:O11" si="0">SUM(G17:G35)</f>
        <v>10596</v>
      </c>
      <c r="H11" s="50">
        <f t="shared" si="0"/>
        <v>5372</v>
      </c>
      <c r="I11" s="50">
        <f t="shared" si="0"/>
        <v>5224</v>
      </c>
      <c r="J11" s="50">
        <f t="shared" si="0"/>
        <v>197</v>
      </c>
      <c r="K11" s="50">
        <f t="shared" si="0"/>
        <v>118</v>
      </c>
      <c r="L11" s="50">
        <f t="shared" si="0"/>
        <v>79</v>
      </c>
      <c r="M11" s="50">
        <f t="shared" si="0"/>
        <v>2</v>
      </c>
      <c r="N11" s="50">
        <f t="shared" si="0"/>
        <v>1</v>
      </c>
      <c r="O11" s="50">
        <f t="shared" si="0"/>
        <v>1</v>
      </c>
      <c r="P11" s="50"/>
      <c r="Q11" s="50">
        <f>SUM(R11:S11)</f>
        <v>2</v>
      </c>
      <c r="R11" s="50">
        <f>SUM(R17:R35)</f>
        <v>2</v>
      </c>
      <c r="S11" s="50">
        <f>SUM(S17:S35)</f>
        <v>0</v>
      </c>
      <c r="T11" s="50">
        <f>SUM(U11:V11)</f>
        <v>4</v>
      </c>
      <c r="U11" s="50">
        <f>SUM(U17:U35)</f>
        <v>3</v>
      </c>
      <c r="V11" s="50">
        <f>SUM(V17:V35)</f>
        <v>1</v>
      </c>
      <c r="W11" s="50">
        <f t="shared" ref="W11:AH11" si="1">SUM(W17:W35)</f>
        <v>3</v>
      </c>
      <c r="X11" s="50">
        <f t="shared" si="1"/>
        <v>3</v>
      </c>
      <c r="Y11" s="50">
        <f t="shared" si="1"/>
        <v>0</v>
      </c>
      <c r="Z11" s="50">
        <f t="shared" si="1"/>
        <v>52</v>
      </c>
      <c r="AA11" s="50">
        <f t="shared" si="1"/>
        <v>45</v>
      </c>
      <c r="AB11" s="50">
        <f t="shared" si="1"/>
        <v>7</v>
      </c>
      <c r="AC11" s="50">
        <f t="shared" si="1"/>
        <v>82</v>
      </c>
      <c r="AD11" s="50">
        <f t="shared" si="1"/>
        <v>48</v>
      </c>
      <c r="AE11" s="50">
        <f t="shared" si="1"/>
        <v>34</v>
      </c>
      <c r="AF11" s="50">
        <f t="shared" si="1"/>
        <v>2</v>
      </c>
      <c r="AG11" s="50">
        <f t="shared" si="1"/>
        <v>1</v>
      </c>
      <c r="AH11" s="50">
        <f t="shared" si="1"/>
        <v>1</v>
      </c>
      <c r="AI11" s="49"/>
      <c r="AJ11" s="27" t="s">
        <v>105</v>
      </c>
    </row>
    <row r="12" spans="1:107" ht="22.5" customHeight="1">
      <c r="A12" s="20"/>
      <c r="B12" s="20"/>
      <c r="C12" s="34"/>
      <c r="D12" s="55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49"/>
      <c r="AJ12" s="27"/>
    </row>
    <row r="13" spans="1:107" ht="39" customHeight="1">
      <c r="A13" s="20"/>
      <c r="B13" s="66" t="s">
        <v>84</v>
      </c>
      <c r="C13" s="34"/>
      <c r="D13" s="55">
        <f>SUM(E13:F13)</f>
        <v>159</v>
      </c>
      <c r="E13" s="50">
        <f>H13+N13+R13+X13+AA13+AD13+AG13</f>
        <v>77</v>
      </c>
      <c r="F13" s="50">
        <f>I13+O13+S13+Y13+AB13+AE13+AH13</f>
        <v>82</v>
      </c>
      <c r="G13" s="50">
        <f>SUM(H13:I13)</f>
        <v>158</v>
      </c>
      <c r="H13" s="50">
        <v>77</v>
      </c>
      <c r="I13" s="50">
        <v>81</v>
      </c>
      <c r="J13" s="50">
        <f>SUM(K13:L13)</f>
        <v>7</v>
      </c>
      <c r="K13" s="50">
        <v>3</v>
      </c>
      <c r="L13" s="50">
        <v>4</v>
      </c>
      <c r="M13" s="50">
        <f>SUM(N13:O13)</f>
        <v>0</v>
      </c>
      <c r="N13" s="50">
        <v>0</v>
      </c>
      <c r="O13" s="50">
        <v>0</v>
      </c>
      <c r="P13" s="50"/>
      <c r="Q13" s="50">
        <f>SUM(R13:S13)</f>
        <v>0</v>
      </c>
      <c r="R13" s="50">
        <v>0</v>
      </c>
      <c r="S13" s="50">
        <v>0</v>
      </c>
      <c r="T13" s="50">
        <f>SUM(U13:V13)</f>
        <v>0</v>
      </c>
      <c r="U13" s="50">
        <v>0</v>
      </c>
      <c r="V13" s="50">
        <v>0</v>
      </c>
      <c r="W13" s="50">
        <f>SUM(X13:Y13)</f>
        <v>0</v>
      </c>
      <c r="X13" s="50">
        <v>0</v>
      </c>
      <c r="Y13" s="50">
        <v>0</v>
      </c>
      <c r="Z13" s="50">
        <f>SUM(AA13:AB13)</f>
        <v>0</v>
      </c>
      <c r="AA13" s="50">
        <v>0</v>
      </c>
      <c r="AB13" s="50">
        <v>0</v>
      </c>
      <c r="AC13" s="50">
        <f>SUM(AD13:AE13)</f>
        <v>1</v>
      </c>
      <c r="AD13" s="50">
        <v>0</v>
      </c>
      <c r="AE13" s="50">
        <v>1</v>
      </c>
      <c r="AF13" s="50">
        <f>SUM(AG13:AH13)</f>
        <v>0</v>
      </c>
      <c r="AG13" s="50">
        <v>0</v>
      </c>
      <c r="AH13" s="50">
        <v>0</v>
      </c>
      <c r="AI13" s="49"/>
      <c r="AJ13" s="27" t="s">
        <v>58</v>
      </c>
    </row>
    <row r="14" spans="1:107" ht="39" customHeight="1">
      <c r="A14" s="20"/>
      <c r="B14" s="66" t="s">
        <v>85</v>
      </c>
      <c r="C14" s="34"/>
      <c r="D14" s="55">
        <f>SUM(E14:F14)</f>
        <v>10391</v>
      </c>
      <c r="E14" s="50">
        <f>H14+N14+R14+U14+X14+AA14+AD14+AG14</f>
        <v>5292</v>
      </c>
      <c r="F14" s="50">
        <f>I14+O14+S14+V14+Y14+AB14+AE14+AH14</f>
        <v>5099</v>
      </c>
      <c r="G14" s="50">
        <f>SUM(H14:I14)</f>
        <v>10246</v>
      </c>
      <c r="H14" s="50">
        <f>H11-H13-H15</f>
        <v>5189</v>
      </c>
      <c r="I14" s="50">
        <f>I11-I13-I15</f>
        <v>5057</v>
      </c>
      <c r="J14" s="50">
        <f>SUM(K14:L14)</f>
        <v>188</v>
      </c>
      <c r="K14" s="50">
        <f>K11-K13-K15</f>
        <v>114</v>
      </c>
      <c r="L14" s="50">
        <f>L11-L13-L15</f>
        <v>74</v>
      </c>
      <c r="M14" s="50">
        <f>SUM(N14:O14)</f>
        <v>2</v>
      </c>
      <c r="N14" s="50">
        <f>N11-N13-N15</f>
        <v>1</v>
      </c>
      <c r="O14" s="50">
        <f>O11-O13-O15</f>
        <v>1</v>
      </c>
      <c r="P14" s="50"/>
      <c r="Q14" s="50">
        <f>SUM(R14:S14)</f>
        <v>2</v>
      </c>
      <c r="R14" s="50">
        <f>R11-R13-R15</f>
        <v>2</v>
      </c>
      <c r="S14" s="50">
        <f>S11-S13-S15</f>
        <v>0</v>
      </c>
      <c r="T14" s="50">
        <f>SUM(U14:V14)</f>
        <v>4</v>
      </c>
      <c r="U14" s="50">
        <f>U11-U13-U15</f>
        <v>3</v>
      </c>
      <c r="V14" s="50">
        <f>V11-V13-V15</f>
        <v>1</v>
      </c>
      <c r="W14" s="50">
        <f>SUM(X14:Y14)</f>
        <v>3</v>
      </c>
      <c r="X14" s="50">
        <f>X11-X13-X15</f>
        <v>3</v>
      </c>
      <c r="Y14" s="50">
        <f>Y11-Y13-Y15</f>
        <v>0</v>
      </c>
      <c r="Z14" s="50">
        <f>SUM(AA14:AB14)</f>
        <v>52</v>
      </c>
      <c r="AA14" s="50">
        <f>AA11-AA13-AA15</f>
        <v>45</v>
      </c>
      <c r="AB14" s="50">
        <f>AB11-AB13-AB15</f>
        <v>7</v>
      </c>
      <c r="AC14" s="50">
        <f>SUM(AD14:AE14)</f>
        <v>81</v>
      </c>
      <c r="AD14" s="50">
        <f>AD11-AD13-AD15</f>
        <v>48</v>
      </c>
      <c r="AE14" s="50">
        <f>AE11-AE13-AE15</f>
        <v>33</v>
      </c>
      <c r="AF14" s="50">
        <f>SUM(AG14:AH14)</f>
        <v>1</v>
      </c>
      <c r="AG14" s="50">
        <f>AG11-AG13-AG15</f>
        <v>1</v>
      </c>
      <c r="AH14" s="50">
        <f>AH11-AH13-AH15</f>
        <v>0</v>
      </c>
      <c r="AI14" s="49"/>
      <c r="AJ14" s="27" t="s">
        <v>59</v>
      </c>
    </row>
    <row r="15" spans="1:107" ht="39" customHeight="1">
      <c r="A15" s="20"/>
      <c r="B15" s="66" t="s">
        <v>86</v>
      </c>
      <c r="C15" s="34"/>
      <c r="D15" s="55">
        <f>SUM(E15:F15)</f>
        <v>193</v>
      </c>
      <c r="E15" s="50">
        <f>H15+N15+R15+X15+AA15+AD15+AG15</f>
        <v>106</v>
      </c>
      <c r="F15" s="50">
        <f>I15+O15+S15+Y15+AB15+AE15+AH15</f>
        <v>87</v>
      </c>
      <c r="G15" s="50">
        <f>SUM(H15:I15)</f>
        <v>192</v>
      </c>
      <c r="H15" s="50">
        <v>106</v>
      </c>
      <c r="I15" s="50">
        <v>86</v>
      </c>
      <c r="J15" s="50">
        <f>SUM(K15:L15)</f>
        <v>2</v>
      </c>
      <c r="K15" s="50">
        <v>1</v>
      </c>
      <c r="L15" s="50">
        <v>1</v>
      </c>
      <c r="M15" s="50">
        <f>SUM(N15:O15)</f>
        <v>0</v>
      </c>
      <c r="N15" s="50">
        <v>0</v>
      </c>
      <c r="O15" s="50">
        <v>0</v>
      </c>
      <c r="P15" s="50"/>
      <c r="Q15" s="50">
        <f>SUM(R15:S15)</f>
        <v>0</v>
      </c>
      <c r="R15" s="50">
        <v>0</v>
      </c>
      <c r="S15" s="50">
        <v>0</v>
      </c>
      <c r="T15" s="50">
        <f>SUM(U15:V15)</f>
        <v>0</v>
      </c>
      <c r="U15" s="50">
        <v>0</v>
      </c>
      <c r="V15" s="50">
        <v>0</v>
      </c>
      <c r="W15" s="50">
        <f>SUM(X15:Y15)</f>
        <v>0</v>
      </c>
      <c r="X15" s="50">
        <v>0</v>
      </c>
      <c r="Y15" s="50">
        <v>0</v>
      </c>
      <c r="Z15" s="50">
        <f>SUM(AA15:AB15)</f>
        <v>0</v>
      </c>
      <c r="AA15" s="50">
        <v>0</v>
      </c>
      <c r="AB15" s="50">
        <v>0</v>
      </c>
      <c r="AC15" s="50">
        <f>SUM(AD15:AE15)</f>
        <v>0</v>
      </c>
      <c r="AD15" s="50">
        <v>0</v>
      </c>
      <c r="AE15" s="50">
        <v>0</v>
      </c>
      <c r="AF15" s="50">
        <f>SUM(AG15:AH15)</f>
        <v>1</v>
      </c>
      <c r="AG15" s="50">
        <v>0</v>
      </c>
      <c r="AH15" s="50">
        <v>1</v>
      </c>
      <c r="AI15" s="49"/>
      <c r="AJ15" s="27" t="s">
        <v>60</v>
      </c>
    </row>
    <row r="16" spans="1:107" ht="22.5" customHeight="1">
      <c r="A16" s="32"/>
      <c r="B16" s="32"/>
      <c r="C16" s="36"/>
      <c r="D16" s="55"/>
      <c r="E16" s="50"/>
      <c r="F16" s="50"/>
      <c r="G16" s="50"/>
      <c r="H16" s="50"/>
      <c r="I16" s="50"/>
      <c r="J16" s="50"/>
      <c r="K16" s="50"/>
      <c r="L16" s="50"/>
      <c r="M16" s="50"/>
      <c r="N16" s="56"/>
      <c r="O16" s="56"/>
      <c r="P16" s="56"/>
      <c r="Q16" s="50"/>
      <c r="R16" s="56"/>
      <c r="S16" s="56"/>
      <c r="T16" s="56"/>
      <c r="U16" s="56"/>
      <c r="V16" s="56"/>
      <c r="W16" s="50"/>
      <c r="X16" s="56"/>
      <c r="Y16" s="56"/>
      <c r="Z16" s="50"/>
      <c r="AA16" s="56"/>
      <c r="AB16" s="56"/>
      <c r="AC16" s="50"/>
      <c r="AD16" s="56"/>
      <c r="AE16" s="56"/>
      <c r="AF16" s="50"/>
      <c r="AG16" s="56"/>
      <c r="AH16" s="56"/>
      <c r="AI16" s="68"/>
      <c r="AJ16" s="47"/>
    </row>
    <row r="17" spans="1:37" ht="45" customHeight="1">
      <c r="A17" s="44"/>
      <c r="B17" s="22" t="s">
        <v>39</v>
      </c>
      <c r="C17" s="37"/>
      <c r="D17" s="55">
        <f t="shared" ref="D17:D30" si="2">SUM(E17:F17)</f>
        <v>4711</v>
      </c>
      <c r="E17" s="50">
        <f t="shared" ref="E17:E30" si="3">H17+N17+R17+U17+X17+AA17+AD17+AG17</f>
        <v>2379</v>
      </c>
      <c r="F17" s="50">
        <f>I17+O17+S17+V17+Y17+AB17+AE17+AH17</f>
        <v>2332</v>
      </c>
      <c r="G17" s="50">
        <f>SUM(H17:I17)</f>
        <v>4631</v>
      </c>
      <c r="H17" s="50">
        <v>2324</v>
      </c>
      <c r="I17" s="50">
        <v>2307</v>
      </c>
      <c r="J17" s="50">
        <f>SUM(K17:L17)</f>
        <v>72</v>
      </c>
      <c r="K17" s="50">
        <v>38</v>
      </c>
      <c r="L17" s="50">
        <v>34</v>
      </c>
      <c r="M17" s="50">
        <f>SUM(N17:O17)</f>
        <v>1</v>
      </c>
      <c r="N17" s="56">
        <v>0</v>
      </c>
      <c r="O17" s="56">
        <v>1</v>
      </c>
      <c r="P17" s="56"/>
      <c r="Q17" s="50">
        <f t="shared" ref="Q17:Q35" si="4">SUM(R17:S17)</f>
        <v>0</v>
      </c>
      <c r="R17" s="56">
        <v>0</v>
      </c>
      <c r="S17" s="56">
        <v>0</v>
      </c>
      <c r="T17" s="50">
        <f t="shared" ref="T17:T35" si="5">SUM(U17:V17)</f>
        <v>1</v>
      </c>
      <c r="U17" s="56">
        <v>1</v>
      </c>
      <c r="V17" s="56">
        <v>0</v>
      </c>
      <c r="W17" s="50">
        <f>SUM(X17:Y17)</f>
        <v>2</v>
      </c>
      <c r="X17" s="56">
        <v>2</v>
      </c>
      <c r="Y17" s="56">
        <v>0</v>
      </c>
      <c r="Z17" s="50">
        <f>SUM(AA17:AB17)</f>
        <v>21</v>
      </c>
      <c r="AA17" s="56">
        <v>21</v>
      </c>
      <c r="AB17" s="56">
        <v>0</v>
      </c>
      <c r="AC17" s="50">
        <f>SUM(AD17:AE17)</f>
        <v>53</v>
      </c>
      <c r="AD17" s="56">
        <v>30</v>
      </c>
      <c r="AE17" s="56">
        <v>23</v>
      </c>
      <c r="AF17" s="50">
        <f>SUM(AG17:AH17)</f>
        <v>2</v>
      </c>
      <c r="AG17" s="56">
        <v>1</v>
      </c>
      <c r="AH17" s="56">
        <v>1</v>
      </c>
      <c r="AI17" s="71"/>
      <c r="AJ17" s="27" t="s">
        <v>5</v>
      </c>
    </row>
    <row r="18" spans="1:37" ht="45" customHeight="1">
      <c r="A18" s="45"/>
      <c r="B18" s="27" t="s">
        <v>40</v>
      </c>
      <c r="C18" s="38"/>
      <c r="D18" s="55">
        <f t="shared" si="2"/>
        <v>931</v>
      </c>
      <c r="E18" s="50">
        <f t="shared" si="3"/>
        <v>498</v>
      </c>
      <c r="F18" s="50">
        <f t="shared" ref="F18:F30" si="6">I18+O18+S18+V18+Y18+AB18+AE18+AH18</f>
        <v>433</v>
      </c>
      <c r="G18" s="50">
        <f t="shared" ref="G18:G30" si="7">SUM(H18:I18)</f>
        <v>923</v>
      </c>
      <c r="H18" s="50">
        <v>493</v>
      </c>
      <c r="I18" s="50">
        <v>430</v>
      </c>
      <c r="J18" s="50">
        <f t="shared" ref="J18:J27" si="8">SUM(K18:L18)</f>
        <v>15</v>
      </c>
      <c r="K18" s="50">
        <v>12</v>
      </c>
      <c r="L18" s="50">
        <v>3</v>
      </c>
      <c r="M18" s="50">
        <f t="shared" ref="M18:M30" si="9">SUM(N18:O18)</f>
        <v>0</v>
      </c>
      <c r="N18" s="56">
        <v>0</v>
      </c>
      <c r="O18" s="56">
        <v>0</v>
      </c>
      <c r="P18" s="56"/>
      <c r="Q18" s="50">
        <f t="shared" si="4"/>
        <v>0</v>
      </c>
      <c r="R18" s="56">
        <v>0</v>
      </c>
      <c r="S18" s="56">
        <v>0</v>
      </c>
      <c r="T18" s="50">
        <f t="shared" si="5"/>
        <v>0</v>
      </c>
      <c r="U18" s="56">
        <v>0</v>
      </c>
      <c r="V18" s="56">
        <v>0</v>
      </c>
      <c r="W18" s="50">
        <f t="shared" ref="W18:W30" si="10">SUM(X18:Y18)</f>
        <v>0</v>
      </c>
      <c r="X18" s="56">
        <v>0</v>
      </c>
      <c r="Y18" s="56">
        <v>0</v>
      </c>
      <c r="Z18" s="50">
        <f t="shared" ref="Z18:Z30" si="11">SUM(AA18:AB18)</f>
        <v>4</v>
      </c>
      <c r="AA18" s="56">
        <v>2</v>
      </c>
      <c r="AB18" s="56">
        <v>2</v>
      </c>
      <c r="AC18" s="50">
        <f t="shared" ref="AC18:AC30" si="12">SUM(AD18:AE18)</f>
        <v>4</v>
      </c>
      <c r="AD18" s="56">
        <v>3</v>
      </c>
      <c r="AE18" s="56">
        <v>1</v>
      </c>
      <c r="AF18" s="50">
        <f t="shared" ref="AF18:AF30" si="13">SUM(AG18:AH18)</f>
        <v>0</v>
      </c>
      <c r="AG18" s="56">
        <v>0</v>
      </c>
      <c r="AH18" s="56">
        <v>0</v>
      </c>
      <c r="AI18" s="68"/>
      <c r="AJ18" s="27" t="s">
        <v>6</v>
      </c>
    </row>
    <row r="19" spans="1:37" ht="45" customHeight="1">
      <c r="A19" s="45"/>
      <c r="B19" s="27" t="s">
        <v>41</v>
      </c>
      <c r="C19" s="38"/>
      <c r="D19" s="55">
        <f t="shared" si="2"/>
        <v>825</v>
      </c>
      <c r="E19" s="50">
        <f t="shared" si="3"/>
        <v>378</v>
      </c>
      <c r="F19" s="50">
        <f t="shared" si="6"/>
        <v>447</v>
      </c>
      <c r="G19" s="50">
        <f t="shared" si="7"/>
        <v>814</v>
      </c>
      <c r="H19" s="50">
        <v>371</v>
      </c>
      <c r="I19" s="50">
        <v>443</v>
      </c>
      <c r="J19" s="50">
        <f t="shared" si="8"/>
        <v>25</v>
      </c>
      <c r="K19" s="50">
        <v>16</v>
      </c>
      <c r="L19" s="50">
        <v>9</v>
      </c>
      <c r="M19" s="50">
        <f t="shared" si="9"/>
        <v>0</v>
      </c>
      <c r="N19" s="56">
        <v>0</v>
      </c>
      <c r="O19" s="56">
        <v>0</v>
      </c>
      <c r="P19" s="56"/>
      <c r="Q19" s="50">
        <f t="shared" si="4"/>
        <v>0</v>
      </c>
      <c r="R19" s="56">
        <v>0</v>
      </c>
      <c r="S19" s="56">
        <v>0</v>
      </c>
      <c r="T19" s="50">
        <f t="shared" si="5"/>
        <v>0</v>
      </c>
      <c r="U19" s="56">
        <v>0</v>
      </c>
      <c r="V19" s="56">
        <v>0</v>
      </c>
      <c r="W19" s="50">
        <f t="shared" si="10"/>
        <v>0</v>
      </c>
      <c r="X19" s="56">
        <v>0</v>
      </c>
      <c r="Y19" s="56">
        <v>0</v>
      </c>
      <c r="Z19" s="50">
        <f t="shared" si="11"/>
        <v>5</v>
      </c>
      <c r="AA19" s="56">
        <v>4</v>
      </c>
      <c r="AB19" s="56">
        <v>1</v>
      </c>
      <c r="AC19" s="50">
        <f t="shared" si="12"/>
        <v>6</v>
      </c>
      <c r="AD19" s="56">
        <v>3</v>
      </c>
      <c r="AE19" s="56">
        <v>3</v>
      </c>
      <c r="AF19" s="50">
        <f t="shared" si="13"/>
        <v>0</v>
      </c>
      <c r="AG19" s="56">
        <v>0</v>
      </c>
      <c r="AH19" s="56">
        <v>0</v>
      </c>
      <c r="AI19" s="68"/>
      <c r="AJ19" s="27" t="s">
        <v>7</v>
      </c>
    </row>
    <row r="20" spans="1:37" ht="45" customHeight="1">
      <c r="A20" s="45"/>
      <c r="B20" s="27" t="s">
        <v>42</v>
      </c>
      <c r="C20" s="38"/>
      <c r="D20" s="55">
        <f t="shared" si="2"/>
        <v>600</v>
      </c>
      <c r="E20" s="50">
        <f t="shared" si="3"/>
        <v>325</v>
      </c>
      <c r="F20" s="50">
        <f t="shared" si="6"/>
        <v>275</v>
      </c>
      <c r="G20" s="50">
        <f t="shared" si="7"/>
        <v>596</v>
      </c>
      <c r="H20" s="50">
        <v>323</v>
      </c>
      <c r="I20" s="50">
        <v>273</v>
      </c>
      <c r="J20" s="50">
        <f t="shared" si="8"/>
        <v>22</v>
      </c>
      <c r="K20" s="50">
        <v>16</v>
      </c>
      <c r="L20" s="50">
        <v>6</v>
      </c>
      <c r="M20" s="50">
        <f t="shared" si="9"/>
        <v>0</v>
      </c>
      <c r="N20" s="56">
        <v>0</v>
      </c>
      <c r="O20" s="56">
        <v>0</v>
      </c>
      <c r="P20" s="56"/>
      <c r="Q20" s="50">
        <f t="shared" si="4"/>
        <v>0</v>
      </c>
      <c r="R20" s="56">
        <v>0</v>
      </c>
      <c r="S20" s="56">
        <v>0</v>
      </c>
      <c r="T20" s="50">
        <f t="shared" si="5"/>
        <v>0</v>
      </c>
      <c r="U20" s="56">
        <v>0</v>
      </c>
      <c r="V20" s="56">
        <v>0</v>
      </c>
      <c r="W20" s="50">
        <f t="shared" si="10"/>
        <v>0</v>
      </c>
      <c r="X20" s="56">
        <v>0</v>
      </c>
      <c r="Y20" s="56">
        <v>0</v>
      </c>
      <c r="Z20" s="50">
        <f t="shared" si="11"/>
        <v>3</v>
      </c>
      <c r="AA20" s="56">
        <v>1</v>
      </c>
      <c r="AB20" s="56">
        <v>2</v>
      </c>
      <c r="AC20" s="50">
        <f t="shared" si="12"/>
        <v>1</v>
      </c>
      <c r="AD20" s="56">
        <v>1</v>
      </c>
      <c r="AE20" s="56">
        <v>0</v>
      </c>
      <c r="AF20" s="50">
        <f t="shared" si="13"/>
        <v>0</v>
      </c>
      <c r="AG20" s="56">
        <v>0</v>
      </c>
      <c r="AH20" s="56">
        <v>0</v>
      </c>
      <c r="AI20" s="68"/>
      <c r="AJ20" s="27" t="s">
        <v>8</v>
      </c>
    </row>
    <row r="21" spans="1:37" ht="45" customHeight="1">
      <c r="A21" s="45"/>
      <c r="B21" s="27" t="s">
        <v>43</v>
      </c>
      <c r="C21" s="38"/>
      <c r="D21" s="55">
        <f t="shared" si="2"/>
        <v>604</v>
      </c>
      <c r="E21" s="50">
        <f t="shared" si="3"/>
        <v>312</v>
      </c>
      <c r="F21" s="50">
        <f t="shared" si="6"/>
        <v>292</v>
      </c>
      <c r="G21" s="50">
        <f t="shared" si="7"/>
        <v>599</v>
      </c>
      <c r="H21" s="50">
        <v>308</v>
      </c>
      <c r="I21" s="50">
        <v>291</v>
      </c>
      <c r="J21" s="50">
        <f t="shared" si="8"/>
        <v>5</v>
      </c>
      <c r="K21" s="50">
        <v>2</v>
      </c>
      <c r="L21" s="50">
        <v>3</v>
      </c>
      <c r="M21" s="50">
        <f t="shared" si="9"/>
        <v>0</v>
      </c>
      <c r="N21" s="56">
        <v>0</v>
      </c>
      <c r="O21" s="56">
        <v>0</v>
      </c>
      <c r="P21" s="56"/>
      <c r="Q21" s="50">
        <f t="shared" si="4"/>
        <v>2</v>
      </c>
      <c r="R21" s="56">
        <v>2</v>
      </c>
      <c r="S21" s="56">
        <v>0</v>
      </c>
      <c r="T21" s="50">
        <f t="shared" si="5"/>
        <v>0</v>
      </c>
      <c r="U21" s="56">
        <v>0</v>
      </c>
      <c r="V21" s="56">
        <v>0</v>
      </c>
      <c r="W21" s="50">
        <f t="shared" si="10"/>
        <v>0</v>
      </c>
      <c r="X21" s="56">
        <v>0</v>
      </c>
      <c r="Y21" s="56">
        <v>0</v>
      </c>
      <c r="Z21" s="50">
        <f t="shared" si="11"/>
        <v>3</v>
      </c>
      <c r="AA21" s="56">
        <v>2</v>
      </c>
      <c r="AB21" s="56">
        <v>1</v>
      </c>
      <c r="AC21" s="50">
        <f t="shared" si="12"/>
        <v>0</v>
      </c>
      <c r="AD21" s="56">
        <v>0</v>
      </c>
      <c r="AE21" s="56">
        <v>0</v>
      </c>
      <c r="AF21" s="50">
        <f t="shared" si="13"/>
        <v>0</v>
      </c>
      <c r="AG21" s="56">
        <v>0</v>
      </c>
      <c r="AH21" s="56">
        <v>0</v>
      </c>
      <c r="AI21" s="68"/>
      <c r="AJ21" s="27" t="s">
        <v>9</v>
      </c>
    </row>
    <row r="22" spans="1:37" ht="45" customHeight="1">
      <c r="A22" s="45"/>
      <c r="B22" s="27" t="s">
        <v>44</v>
      </c>
      <c r="C22" s="35"/>
      <c r="D22" s="55">
        <f t="shared" si="2"/>
        <v>331</v>
      </c>
      <c r="E22" s="50">
        <f t="shared" si="3"/>
        <v>165</v>
      </c>
      <c r="F22" s="50">
        <f t="shared" si="6"/>
        <v>166</v>
      </c>
      <c r="G22" s="50">
        <f t="shared" si="7"/>
        <v>328</v>
      </c>
      <c r="H22" s="50">
        <v>162</v>
      </c>
      <c r="I22" s="50">
        <v>166</v>
      </c>
      <c r="J22" s="50">
        <f t="shared" si="8"/>
        <v>3</v>
      </c>
      <c r="K22" s="50">
        <v>1</v>
      </c>
      <c r="L22" s="50">
        <v>2</v>
      </c>
      <c r="M22" s="50">
        <f t="shared" si="9"/>
        <v>0</v>
      </c>
      <c r="N22" s="56">
        <v>0</v>
      </c>
      <c r="O22" s="56">
        <v>0</v>
      </c>
      <c r="P22" s="56"/>
      <c r="Q22" s="50">
        <f t="shared" si="4"/>
        <v>0</v>
      </c>
      <c r="R22" s="56">
        <v>0</v>
      </c>
      <c r="S22" s="56">
        <v>0</v>
      </c>
      <c r="T22" s="50">
        <f t="shared" si="5"/>
        <v>0</v>
      </c>
      <c r="U22" s="56">
        <v>0</v>
      </c>
      <c r="V22" s="56">
        <v>0</v>
      </c>
      <c r="W22" s="50">
        <f t="shared" si="10"/>
        <v>0</v>
      </c>
      <c r="X22" s="56">
        <v>0</v>
      </c>
      <c r="Y22" s="56">
        <v>0</v>
      </c>
      <c r="Z22" s="50">
        <f t="shared" si="11"/>
        <v>3</v>
      </c>
      <c r="AA22" s="56">
        <v>3</v>
      </c>
      <c r="AB22" s="56">
        <v>0</v>
      </c>
      <c r="AC22" s="50">
        <f t="shared" si="12"/>
        <v>0</v>
      </c>
      <c r="AD22" s="56">
        <v>0</v>
      </c>
      <c r="AE22" s="56">
        <v>0</v>
      </c>
      <c r="AF22" s="50">
        <f t="shared" si="13"/>
        <v>0</v>
      </c>
      <c r="AG22" s="56">
        <v>0</v>
      </c>
      <c r="AH22" s="56">
        <v>0</v>
      </c>
      <c r="AI22" s="68"/>
      <c r="AJ22" s="27" t="s">
        <v>10</v>
      </c>
    </row>
    <row r="23" spans="1:37" ht="45" customHeight="1">
      <c r="A23" s="27"/>
      <c r="B23" s="27" t="s">
        <v>45</v>
      </c>
      <c r="C23" s="39"/>
      <c r="D23" s="55">
        <f t="shared" si="2"/>
        <v>158</v>
      </c>
      <c r="E23" s="50">
        <f t="shared" si="3"/>
        <v>79</v>
      </c>
      <c r="F23" s="50">
        <f t="shared" si="6"/>
        <v>79</v>
      </c>
      <c r="G23" s="50">
        <f t="shared" si="7"/>
        <v>154</v>
      </c>
      <c r="H23" s="50">
        <v>77</v>
      </c>
      <c r="I23" s="50">
        <v>77</v>
      </c>
      <c r="J23" s="50">
        <f t="shared" si="8"/>
        <v>5</v>
      </c>
      <c r="K23" s="50">
        <v>4</v>
      </c>
      <c r="L23" s="50">
        <v>1</v>
      </c>
      <c r="M23" s="50">
        <f t="shared" si="9"/>
        <v>0</v>
      </c>
      <c r="N23" s="56">
        <v>0</v>
      </c>
      <c r="O23" s="56">
        <v>0</v>
      </c>
      <c r="P23" s="56"/>
      <c r="Q23" s="50">
        <f t="shared" si="4"/>
        <v>0</v>
      </c>
      <c r="R23" s="56">
        <v>0</v>
      </c>
      <c r="S23" s="56">
        <v>0</v>
      </c>
      <c r="T23" s="50">
        <f t="shared" si="5"/>
        <v>0</v>
      </c>
      <c r="U23" s="56">
        <v>0</v>
      </c>
      <c r="V23" s="56">
        <v>0</v>
      </c>
      <c r="W23" s="50">
        <f t="shared" si="10"/>
        <v>0</v>
      </c>
      <c r="X23" s="56">
        <v>0</v>
      </c>
      <c r="Y23" s="56">
        <v>0</v>
      </c>
      <c r="Z23" s="50">
        <f t="shared" si="11"/>
        <v>0</v>
      </c>
      <c r="AA23" s="56">
        <v>0</v>
      </c>
      <c r="AB23" s="56">
        <v>0</v>
      </c>
      <c r="AC23" s="50">
        <f t="shared" si="12"/>
        <v>4</v>
      </c>
      <c r="AD23" s="56">
        <v>2</v>
      </c>
      <c r="AE23" s="56">
        <v>2</v>
      </c>
      <c r="AF23" s="50">
        <f t="shared" si="13"/>
        <v>0</v>
      </c>
      <c r="AG23" s="56">
        <v>0</v>
      </c>
      <c r="AH23" s="56">
        <v>0</v>
      </c>
      <c r="AI23" s="68"/>
      <c r="AJ23" s="65" t="s">
        <v>11</v>
      </c>
    </row>
    <row r="24" spans="1:37" ht="45" customHeight="1">
      <c r="A24" s="27"/>
      <c r="B24" s="27" t="s">
        <v>46</v>
      </c>
      <c r="C24" s="39"/>
      <c r="D24" s="55">
        <f t="shared" si="2"/>
        <v>175</v>
      </c>
      <c r="E24" s="50">
        <f t="shared" si="3"/>
        <v>93</v>
      </c>
      <c r="F24" s="50">
        <f t="shared" si="6"/>
        <v>82</v>
      </c>
      <c r="G24" s="50">
        <f t="shared" si="7"/>
        <v>174</v>
      </c>
      <c r="H24" s="50">
        <v>92</v>
      </c>
      <c r="I24" s="50">
        <v>82</v>
      </c>
      <c r="J24" s="50">
        <f t="shared" si="8"/>
        <v>4</v>
      </c>
      <c r="K24" s="50">
        <v>3</v>
      </c>
      <c r="L24" s="50">
        <v>1</v>
      </c>
      <c r="M24" s="50">
        <f t="shared" si="9"/>
        <v>0</v>
      </c>
      <c r="N24" s="56">
        <v>0</v>
      </c>
      <c r="O24" s="56">
        <v>0</v>
      </c>
      <c r="P24" s="56"/>
      <c r="Q24" s="50">
        <f t="shared" si="4"/>
        <v>0</v>
      </c>
      <c r="R24" s="56">
        <v>0</v>
      </c>
      <c r="S24" s="56">
        <v>0</v>
      </c>
      <c r="T24" s="50">
        <f t="shared" si="5"/>
        <v>0</v>
      </c>
      <c r="U24" s="56">
        <v>0</v>
      </c>
      <c r="V24" s="56">
        <v>0</v>
      </c>
      <c r="W24" s="50">
        <f t="shared" si="10"/>
        <v>0</v>
      </c>
      <c r="X24" s="56">
        <v>0</v>
      </c>
      <c r="Y24" s="56">
        <v>0</v>
      </c>
      <c r="Z24" s="50">
        <f t="shared" si="11"/>
        <v>0</v>
      </c>
      <c r="AA24" s="56">
        <v>0</v>
      </c>
      <c r="AB24" s="56">
        <v>0</v>
      </c>
      <c r="AC24" s="50">
        <f t="shared" si="12"/>
        <v>1</v>
      </c>
      <c r="AD24" s="56">
        <v>1</v>
      </c>
      <c r="AE24" s="56">
        <v>0</v>
      </c>
      <c r="AF24" s="50">
        <f t="shared" si="13"/>
        <v>0</v>
      </c>
      <c r="AG24" s="56">
        <v>0</v>
      </c>
      <c r="AH24" s="56">
        <v>0</v>
      </c>
      <c r="AI24" s="68"/>
      <c r="AJ24" s="27" t="s">
        <v>12</v>
      </c>
    </row>
    <row r="25" spans="1:37" ht="45" customHeight="1">
      <c r="A25" s="27"/>
      <c r="B25" s="27" t="s">
        <v>47</v>
      </c>
      <c r="C25" s="38"/>
      <c r="D25" s="55">
        <f t="shared" si="2"/>
        <v>189</v>
      </c>
      <c r="E25" s="50">
        <f t="shared" si="3"/>
        <v>103</v>
      </c>
      <c r="F25" s="50">
        <f t="shared" si="6"/>
        <v>86</v>
      </c>
      <c r="G25" s="50">
        <f t="shared" si="7"/>
        <v>189</v>
      </c>
      <c r="H25" s="50">
        <v>103</v>
      </c>
      <c r="I25" s="50">
        <v>86</v>
      </c>
      <c r="J25" s="50">
        <f t="shared" si="8"/>
        <v>4</v>
      </c>
      <c r="K25" s="50">
        <v>1</v>
      </c>
      <c r="L25" s="50">
        <v>3</v>
      </c>
      <c r="M25" s="50">
        <f t="shared" si="9"/>
        <v>0</v>
      </c>
      <c r="N25" s="56">
        <v>0</v>
      </c>
      <c r="O25" s="56">
        <v>0</v>
      </c>
      <c r="P25" s="56"/>
      <c r="Q25" s="50">
        <f t="shared" si="4"/>
        <v>0</v>
      </c>
      <c r="R25" s="56">
        <v>0</v>
      </c>
      <c r="S25" s="56">
        <v>0</v>
      </c>
      <c r="T25" s="50">
        <f t="shared" si="5"/>
        <v>0</v>
      </c>
      <c r="U25" s="56">
        <v>0</v>
      </c>
      <c r="V25" s="56">
        <v>0</v>
      </c>
      <c r="W25" s="50">
        <f t="shared" si="10"/>
        <v>0</v>
      </c>
      <c r="X25" s="56">
        <v>0</v>
      </c>
      <c r="Y25" s="56">
        <v>0</v>
      </c>
      <c r="Z25" s="50">
        <f t="shared" si="11"/>
        <v>0</v>
      </c>
      <c r="AA25" s="56">
        <v>0</v>
      </c>
      <c r="AB25" s="56">
        <v>0</v>
      </c>
      <c r="AC25" s="50">
        <f t="shared" si="12"/>
        <v>0</v>
      </c>
      <c r="AD25" s="56">
        <v>0</v>
      </c>
      <c r="AE25" s="56">
        <v>0</v>
      </c>
      <c r="AF25" s="50">
        <f t="shared" si="13"/>
        <v>0</v>
      </c>
      <c r="AG25" s="56">
        <v>0</v>
      </c>
      <c r="AH25" s="56">
        <v>0</v>
      </c>
      <c r="AI25" s="68"/>
      <c r="AJ25" s="65" t="s">
        <v>13</v>
      </c>
    </row>
    <row r="26" spans="1:37" ht="45" customHeight="1">
      <c r="A26" s="45"/>
      <c r="B26" s="27" t="s">
        <v>48</v>
      </c>
      <c r="C26" s="38"/>
      <c r="D26" s="55">
        <f t="shared" si="2"/>
        <v>287</v>
      </c>
      <c r="E26" s="50">
        <f t="shared" si="3"/>
        <v>142</v>
      </c>
      <c r="F26" s="50">
        <f t="shared" si="6"/>
        <v>145</v>
      </c>
      <c r="G26" s="50">
        <f t="shared" si="7"/>
        <v>286</v>
      </c>
      <c r="H26" s="50">
        <v>141</v>
      </c>
      <c r="I26" s="50">
        <v>145</v>
      </c>
      <c r="J26" s="50">
        <f t="shared" si="8"/>
        <v>5</v>
      </c>
      <c r="K26" s="50">
        <v>3</v>
      </c>
      <c r="L26" s="50">
        <v>2</v>
      </c>
      <c r="M26" s="50">
        <f t="shared" si="9"/>
        <v>0</v>
      </c>
      <c r="N26" s="56">
        <v>0</v>
      </c>
      <c r="O26" s="56">
        <v>0</v>
      </c>
      <c r="P26" s="56"/>
      <c r="Q26" s="50">
        <f t="shared" si="4"/>
        <v>0</v>
      </c>
      <c r="R26" s="56">
        <v>0</v>
      </c>
      <c r="S26" s="56">
        <v>0</v>
      </c>
      <c r="T26" s="50">
        <f t="shared" si="5"/>
        <v>0</v>
      </c>
      <c r="U26" s="56">
        <v>0</v>
      </c>
      <c r="V26" s="56">
        <v>0</v>
      </c>
      <c r="W26" s="50">
        <f t="shared" si="10"/>
        <v>1</v>
      </c>
      <c r="X26" s="56">
        <v>1</v>
      </c>
      <c r="Y26" s="56">
        <v>0</v>
      </c>
      <c r="Z26" s="50">
        <f t="shared" si="11"/>
        <v>0</v>
      </c>
      <c r="AA26" s="56">
        <v>0</v>
      </c>
      <c r="AB26" s="56">
        <v>0</v>
      </c>
      <c r="AC26" s="50">
        <f t="shared" si="12"/>
        <v>0</v>
      </c>
      <c r="AD26" s="56">
        <v>0</v>
      </c>
      <c r="AE26" s="56">
        <v>0</v>
      </c>
      <c r="AF26" s="50">
        <f t="shared" si="13"/>
        <v>0</v>
      </c>
      <c r="AG26" s="56">
        <v>0</v>
      </c>
      <c r="AH26" s="56">
        <v>0</v>
      </c>
      <c r="AI26" s="68"/>
      <c r="AJ26" s="27" t="s">
        <v>14</v>
      </c>
    </row>
    <row r="27" spans="1:37" ht="45" customHeight="1">
      <c r="A27" s="45"/>
      <c r="B27" s="27" t="s">
        <v>49</v>
      </c>
      <c r="C27" s="38"/>
      <c r="D27" s="55">
        <f t="shared" si="2"/>
        <v>575</v>
      </c>
      <c r="E27" s="50">
        <f t="shared" si="3"/>
        <v>293</v>
      </c>
      <c r="F27" s="50">
        <f t="shared" si="6"/>
        <v>282</v>
      </c>
      <c r="G27" s="50">
        <f t="shared" si="7"/>
        <v>567</v>
      </c>
      <c r="H27" s="50">
        <v>286</v>
      </c>
      <c r="I27" s="50">
        <v>281</v>
      </c>
      <c r="J27" s="50">
        <f t="shared" si="8"/>
        <v>15</v>
      </c>
      <c r="K27" s="50">
        <v>11</v>
      </c>
      <c r="L27" s="50">
        <v>4</v>
      </c>
      <c r="M27" s="50">
        <f t="shared" si="9"/>
        <v>0</v>
      </c>
      <c r="N27" s="56">
        <v>0</v>
      </c>
      <c r="O27" s="56">
        <v>0</v>
      </c>
      <c r="P27" s="56"/>
      <c r="Q27" s="50">
        <f t="shared" si="4"/>
        <v>0</v>
      </c>
      <c r="R27" s="56">
        <v>0</v>
      </c>
      <c r="S27" s="56">
        <v>0</v>
      </c>
      <c r="T27" s="50">
        <f t="shared" si="5"/>
        <v>0</v>
      </c>
      <c r="U27" s="56">
        <v>0</v>
      </c>
      <c r="V27" s="56">
        <v>0</v>
      </c>
      <c r="W27" s="50">
        <f t="shared" si="10"/>
        <v>0</v>
      </c>
      <c r="X27" s="56">
        <v>0</v>
      </c>
      <c r="Y27" s="56">
        <v>0</v>
      </c>
      <c r="Z27" s="50">
        <f t="shared" si="11"/>
        <v>8</v>
      </c>
      <c r="AA27" s="56">
        <v>7</v>
      </c>
      <c r="AB27" s="56">
        <v>1</v>
      </c>
      <c r="AC27" s="50">
        <f t="shared" si="12"/>
        <v>0</v>
      </c>
      <c r="AD27" s="56">
        <v>0</v>
      </c>
      <c r="AE27" s="56">
        <v>0</v>
      </c>
      <c r="AF27" s="50">
        <f t="shared" si="13"/>
        <v>0</v>
      </c>
      <c r="AG27" s="56">
        <v>0</v>
      </c>
      <c r="AH27" s="56">
        <v>0</v>
      </c>
      <c r="AI27" s="68"/>
      <c r="AJ27" s="27" t="s">
        <v>15</v>
      </c>
    </row>
    <row r="28" spans="1:37" ht="45" customHeight="1">
      <c r="A28" s="45"/>
      <c r="B28" s="27" t="s">
        <v>50</v>
      </c>
      <c r="C28" s="38"/>
      <c r="D28" s="55">
        <f t="shared" si="2"/>
        <v>296</v>
      </c>
      <c r="E28" s="50">
        <f t="shared" si="3"/>
        <v>150</v>
      </c>
      <c r="F28" s="50">
        <f t="shared" si="6"/>
        <v>146</v>
      </c>
      <c r="G28" s="50">
        <f t="shared" si="7"/>
        <v>292</v>
      </c>
      <c r="H28" s="50">
        <v>149</v>
      </c>
      <c r="I28" s="50">
        <v>143</v>
      </c>
      <c r="J28" s="50">
        <f>SUM(K28:L28)</f>
        <v>5</v>
      </c>
      <c r="K28" s="50">
        <v>3</v>
      </c>
      <c r="L28" s="50">
        <v>2</v>
      </c>
      <c r="M28" s="50">
        <f t="shared" si="9"/>
        <v>0</v>
      </c>
      <c r="N28" s="56">
        <v>0</v>
      </c>
      <c r="O28" s="56">
        <v>0</v>
      </c>
      <c r="P28" s="56"/>
      <c r="Q28" s="50">
        <f t="shared" si="4"/>
        <v>0</v>
      </c>
      <c r="R28" s="56">
        <v>0</v>
      </c>
      <c r="S28" s="56">
        <v>0</v>
      </c>
      <c r="T28" s="50">
        <f t="shared" si="5"/>
        <v>0</v>
      </c>
      <c r="U28" s="56">
        <v>0</v>
      </c>
      <c r="V28" s="56">
        <v>0</v>
      </c>
      <c r="W28" s="50">
        <f t="shared" si="10"/>
        <v>0</v>
      </c>
      <c r="X28" s="56">
        <v>0</v>
      </c>
      <c r="Y28" s="56">
        <v>0</v>
      </c>
      <c r="Z28" s="50">
        <f t="shared" si="11"/>
        <v>0</v>
      </c>
      <c r="AA28" s="56">
        <v>0</v>
      </c>
      <c r="AB28" s="56">
        <v>0</v>
      </c>
      <c r="AC28" s="50">
        <f t="shared" si="12"/>
        <v>4</v>
      </c>
      <c r="AD28" s="56">
        <v>1</v>
      </c>
      <c r="AE28" s="56">
        <v>3</v>
      </c>
      <c r="AF28" s="50">
        <f t="shared" si="13"/>
        <v>0</v>
      </c>
      <c r="AG28" s="56">
        <v>0</v>
      </c>
      <c r="AH28" s="56">
        <v>0</v>
      </c>
      <c r="AI28" s="68"/>
      <c r="AJ28" s="65" t="s">
        <v>28</v>
      </c>
    </row>
    <row r="29" spans="1:37" ht="45" customHeight="1">
      <c r="A29" s="45"/>
      <c r="B29" s="27" t="s">
        <v>51</v>
      </c>
      <c r="C29" s="38"/>
      <c r="D29" s="55">
        <f t="shared" si="2"/>
        <v>294</v>
      </c>
      <c r="E29" s="50">
        <f t="shared" si="3"/>
        <v>155</v>
      </c>
      <c r="F29" s="50">
        <f t="shared" si="6"/>
        <v>139</v>
      </c>
      <c r="G29" s="50">
        <f t="shared" si="7"/>
        <v>283</v>
      </c>
      <c r="H29" s="50">
        <v>146</v>
      </c>
      <c r="I29" s="50">
        <v>137</v>
      </c>
      <c r="J29" s="50">
        <f>SUM(K29:L29)</f>
        <v>7</v>
      </c>
      <c r="K29" s="50">
        <v>3</v>
      </c>
      <c r="L29" s="50">
        <v>4</v>
      </c>
      <c r="M29" s="50">
        <f t="shared" si="9"/>
        <v>1</v>
      </c>
      <c r="N29" s="56">
        <v>1</v>
      </c>
      <c r="O29" s="56">
        <v>0</v>
      </c>
      <c r="P29" s="56"/>
      <c r="Q29" s="50">
        <f t="shared" si="4"/>
        <v>0</v>
      </c>
      <c r="R29" s="56">
        <v>0</v>
      </c>
      <c r="S29" s="56">
        <v>0</v>
      </c>
      <c r="T29" s="50">
        <f t="shared" si="5"/>
        <v>0</v>
      </c>
      <c r="U29" s="56">
        <v>0</v>
      </c>
      <c r="V29" s="56">
        <v>0</v>
      </c>
      <c r="W29" s="50">
        <f t="shared" si="10"/>
        <v>0</v>
      </c>
      <c r="X29" s="56">
        <v>0</v>
      </c>
      <c r="Y29" s="56">
        <v>0</v>
      </c>
      <c r="Z29" s="50">
        <f t="shared" si="11"/>
        <v>4</v>
      </c>
      <c r="AA29" s="56">
        <v>4</v>
      </c>
      <c r="AB29" s="56">
        <v>0</v>
      </c>
      <c r="AC29" s="50">
        <f t="shared" si="12"/>
        <v>6</v>
      </c>
      <c r="AD29" s="56">
        <v>4</v>
      </c>
      <c r="AE29" s="56">
        <v>2</v>
      </c>
      <c r="AF29" s="50">
        <f t="shared" si="13"/>
        <v>0</v>
      </c>
      <c r="AG29" s="56">
        <v>0</v>
      </c>
      <c r="AH29" s="56">
        <v>0</v>
      </c>
      <c r="AI29" s="68"/>
      <c r="AJ29" s="27" t="s">
        <v>29</v>
      </c>
      <c r="AK29" s="5"/>
    </row>
    <row r="30" spans="1:37" ht="45" customHeight="1">
      <c r="A30" s="45"/>
      <c r="B30" s="27" t="s">
        <v>52</v>
      </c>
      <c r="C30" s="38"/>
      <c r="D30" s="55">
        <f t="shared" si="2"/>
        <v>257</v>
      </c>
      <c r="E30" s="50">
        <f t="shared" si="3"/>
        <v>132</v>
      </c>
      <c r="F30" s="50">
        <f t="shared" si="6"/>
        <v>125</v>
      </c>
      <c r="G30" s="50">
        <f t="shared" si="7"/>
        <v>255</v>
      </c>
      <c r="H30" s="50">
        <v>130</v>
      </c>
      <c r="I30" s="50">
        <v>125</v>
      </c>
      <c r="J30" s="50">
        <f>SUM(K30:L30)</f>
        <v>1</v>
      </c>
      <c r="K30" s="50">
        <v>1</v>
      </c>
      <c r="L30" s="50">
        <v>0</v>
      </c>
      <c r="M30" s="50">
        <f t="shared" si="9"/>
        <v>0</v>
      </c>
      <c r="N30" s="56">
        <v>0</v>
      </c>
      <c r="O30" s="56">
        <v>0</v>
      </c>
      <c r="P30" s="56"/>
      <c r="Q30" s="50">
        <f t="shared" si="4"/>
        <v>0</v>
      </c>
      <c r="R30" s="56">
        <v>0</v>
      </c>
      <c r="S30" s="56">
        <v>0</v>
      </c>
      <c r="T30" s="50">
        <f t="shared" si="5"/>
        <v>0</v>
      </c>
      <c r="U30" s="56">
        <v>0</v>
      </c>
      <c r="V30" s="56">
        <v>0</v>
      </c>
      <c r="W30" s="50">
        <f t="shared" si="10"/>
        <v>0</v>
      </c>
      <c r="X30" s="56">
        <v>0</v>
      </c>
      <c r="Y30" s="56">
        <v>0</v>
      </c>
      <c r="Z30" s="50">
        <f t="shared" si="11"/>
        <v>0</v>
      </c>
      <c r="AA30" s="56">
        <v>0</v>
      </c>
      <c r="AB30" s="56">
        <v>0</v>
      </c>
      <c r="AC30" s="50">
        <f t="shared" si="12"/>
        <v>2</v>
      </c>
      <c r="AD30" s="56">
        <v>2</v>
      </c>
      <c r="AE30" s="56">
        <v>0</v>
      </c>
      <c r="AF30" s="50">
        <f t="shared" si="13"/>
        <v>0</v>
      </c>
      <c r="AG30" s="56">
        <v>0</v>
      </c>
      <c r="AH30" s="56">
        <v>0</v>
      </c>
      <c r="AI30" s="68"/>
      <c r="AJ30" s="27" t="s">
        <v>30</v>
      </c>
      <c r="AK30" s="5"/>
    </row>
    <row r="31" spans="1:37" ht="22.5" customHeight="1">
      <c r="A31" s="45"/>
      <c r="B31" s="27"/>
      <c r="C31" s="38"/>
      <c r="D31" s="55"/>
      <c r="E31" s="50"/>
      <c r="F31" s="50"/>
      <c r="G31" s="50"/>
      <c r="H31" s="50"/>
      <c r="I31" s="50"/>
      <c r="J31" s="50"/>
      <c r="K31" s="50"/>
      <c r="L31" s="50"/>
      <c r="M31" s="50"/>
      <c r="N31" s="56"/>
      <c r="O31" s="56"/>
      <c r="P31" s="56"/>
      <c r="Q31" s="50"/>
      <c r="R31" s="56"/>
      <c r="S31" s="56"/>
      <c r="T31" s="50"/>
      <c r="U31" s="56"/>
      <c r="V31" s="56"/>
      <c r="W31" s="50"/>
      <c r="X31" s="56"/>
      <c r="Y31" s="56"/>
      <c r="Z31" s="50"/>
      <c r="AA31" s="56"/>
      <c r="AB31" s="56"/>
      <c r="AC31" s="50"/>
      <c r="AD31" s="56"/>
      <c r="AE31" s="56"/>
      <c r="AF31" s="50"/>
      <c r="AG31" s="56"/>
      <c r="AH31" s="56"/>
      <c r="AI31" s="68"/>
      <c r="AJ31" s="27"/>
      <c r="AK31" s="5"/>
    </row>
    <row r="32" spans="1:37" ht="45" customHeight="1">
      <c r="A32" s="23"/>
      <c r="B32" s="22" t="s">
        <v>53</v>
      </c>
      <c r="C32" s="24"/>
      <c r="D32" s="55">
        <f>SUM(E32:F32)</f>
        <v>15</v>
      </c>
      <c r="E32" s="50">
        <f t="shared" ref="E32:F35" si="14">H32+N32+R32+U32+X32+AA32+AD32+AG32</f>
        <v>10</v>
      </c>
      <c r="F32" s="50">
        <f t="shared" si="14"/>
        <v>5</v>
      </c>
      <c r="G32" s="50">
        <f>SUM(H32:I32)</f>
        <v>15</v>
      </c>
      <c r="H32" s="50">
        <v>10</v>
      </c>
      <c r="I32" s="50">
        <v>5</v>
      </c>
      <c r="J32" s="50">
        <f>SUM(K32:L32)</f>
        <v>0</v>
      </c>
      <c r="K32" s="50">
        <v>0</v>
      </c>
      <c r="L32" s="50">
        <v>0</v>
      </c>
      <c r="M32" s="50">
        <f>SUM(N32:O32)</f>
        <v>0</v>
      </c>
      <c r="N32" s="56">
        <v>0</v>
      </c>
      <c r="O32" s="56">
        <v>0</v>
      </c>
      <c r="P32" s="56"/>
      <c r="Q32" s="50">
        <f t="shared" si="4"/>
        <v>0</v>
      </c>
      <c r="R32" s="56">
        <v>0</v>
      </c>
      <c r="S32" s="56">
        <v>0</v>
      </c>
      <c r="T32" s="50">
        <f t="shared" si="5"/>
        <v>0</v>
      </c>
      <c r="U32" s="56">
        <v>0</v>
      </c>
      <c r="V32" s="56">
        <v>0</v>
      </c>
      <c r="W32" s="50">
        <f>SUM(X32:Y32)</f>
        <v>0</v>
      </c>
      <c r="X32" s="56">
        <v>0</v>
      </c>
      <c r="Y32" s="56">
        <v>0</v>
      </c>
      <c r="Z32" s="50">
        <f>SUM(AA32:AB32)</f>
        <v>0</v>
      </c>
      <c r="AA32" s="56">
        <v>0</v>
      </c>
      <c r="AB32" s="56">
        <v>0</v>
      </c>
      <c r="AC32" s="50">
        <f>SUM(AD32:AE32)</f>
        <v>0</v>
      </c>
      <c r="AD32" s="56">
        <v>0</v>
      </c>
      <c r="AE32" s="56">
        <v>0</v>
      </c>
      <c r="AF32" s="50">
        <f>SUM(AG32:AH32)</f>
        <v>0</v>
      </c>
      <c r="AG32" s="56">
        <v>0</v>
      </c>
      <c r="AH32" s="56">
        <v>0</v>
      </c>
      <c r="AI32" s="71"/>
      <c r="AJ32" s="72" t="s">
        <v>16</v>
      </c>
    </row>
    <row r="33" spans="1:36" ht="45" customHeight="1">
      <c r="A33" s="25"/>
      <c r="B33" s="27" t="s">
        <v>54</v>
      </c>
      <c r="C33" s="40"/>
      <c r="D33" s="55">
        <f>SUM(E33:F33)</f>
        <v>277</v>
      </c>
      <c r="E33" s="50">
        <f t="shared" si="14"/>
        <v>154</v>
      </c>
      <c r="F33" s="50">
        <f t="shared" si="14"/>
        <v>123</v>
      </c>
      <c r="G33" s="50">
        <f>SUM(H33:I33)</f>
        <v>274</v>
      </c>
      <c r="H33" s="50">
        <v>151</v>
      </c>
      <c r="I33" s="50">
        <v>123</v>
      </c>
      <c r="J33" s="50">
        <f>SUM(K33:L33)</f>
        <v>2</v>
      </c>
      <c r="K33" s="50">
        <v>0</v>
      </c>
      <c r="L33" s="50">
        <v>2</v>
      </c>
      <c r="M33" s="50">
        <f>SUM(N33:O33)</f>
        <v>0</v>
      </c>
      <c r="N33" s="56">
        <v>0</v>
      </c>
      <c r="O33" s="56">
        <v>0</v>
      </c>
      <c r="P33" s="56"/>
      <c r="Q33" s="50">
        <f t="shared" si="4"/>
        <v>0</v>
      </c>
      <c r="R33" s="56">
        <v>0</v>
      </c>
      <c r="S33" s="56">
        <v>0</v>
      </c>
      <c r="T33" s="50">
        <f t="shared" si="5"/>
        <v>2</v>
      </c>
      <c r="U33" s="56">
        <v>2</v>
      </c>
      <c r="V33" s="56">
        <v>0</v>
      </c>
      <c r="W33" s="50">
        <f>SUM(X33:Y33)</f>
        <v>0</v>
      </c>
      <c r="X33" s="56">
        <v>0</v>
      </c>
      <c r="Y33" s="56">
        <v>0</v>
      </c>
      <c r="Z33" s="50">
        <f>SUM(AA33:AB33)</f>
        <v>1</v>
      </c>
      <c r="AA33" s="56">
        <v>1</v>
      </c>
      <c r="AB33" s="56">
        <v>0</v>
      </c>
      <c r="AC33" s="50">
        <f>SUM(AD33:AE33)</f>
        <v>0</v>
      </c>
      <c r="AD33" s="56">
        <v>0</v>
      </c>
      <c r="AE33" s="56">
        <v>0</v>
      </c>
      <c r="AF33" s="50">
        <f>SUM(AG33:AH33)</f>
        <v>0</v>
      </c>
      <c r="AG33" s="56">
        <v>0</v>
      </c>
      <c r="AH33" s="56">
        <v>0</v>
      </c>
      <c r="AI33" s="68"/>
      <c r="AJ33" s="27" t="s">
        <v>17</v>
      </c>
    </row>
    <row r="34" spans="1:36" ht="45" customHeight="1">
      <c r="A34" s="25"/>
      <c r="B34" s="27" t="s">
        <v>55</v>
      </c>
      <c r="C34" s="40"/>
      <c r="D34" s="55">
        <f>SUM(E34:F34)</f>
        <v>82</v>
      </c>
      <c r="E34" s="50">
        <f t="shared" si="14"/>
        <v>39</v>
      </c>
      <c r="F34" s="50">
        <f t="shared" si="14"/>
        <v>43</v>
      </c>
      <c r="G34" s="50">
        <f>SUM(H34:I34)</f>
        <v>81</v>
      </c>
      <c r="H34" s="50">
        <v>39</v>
      </c>
      <c r="I34" s="50">
        <v>42</v>
      </c>
      <c r="J34" s="50">
        <f>SUM(K34:L34)</f>
        <v>2</v>
      </c>
      <c r="K34" s="50">
        <v>1</v>
      </c>
      <c r="L34" s="50">
        <v>1</v>
      </c>
      <c r="M34" s="50">
        <f>SUM(N34:O34)</f>
        <v>0</v>
      </c>
      <c r="N34" s="56">
        <v>0</v>
      </c>
      <c r="O34" s="56">
        <v>0</v>
      </c>
      <c r="P34" s="56"/>
      <c r="Q34" s="50">
        <f t="shared" si="4"/>
        <v>0</v>
      </c>
      <c r="R34" s="56">
        <v>0</v>
      </c>
      <c r="S34" s="56">
        <v>0</v>
      </c>
      <c r="T34" s="50">
        <f t="shared" si="5"/>
        <v>1</v>
      </c>
      <c r="U34" s="56">
        <v>0</v>
      </c>
      <c r="V34" s="56">
        <v>1</v>
      </c>
      <c r="W34" s="50">
        <f>SUM(X34:Y34)</f>
        <v>0</v>
      </c>
      <c r="X34" s="56">
        <v>0</v>
      </c>
      <c r="Y34" s="56">
        <v>0</v>
      </c>
      <c r="Z34" s="50">
        <f>SUM(AA34:AB34)</f>
        <v>0</v>
      </c>
      <c r="AA34" s="56">
        <v>0</v>
      </c>
      <c r="AB34" s="56">
        <v>0</v>
      </c>
      <c r="AC34" s="50">
        <f>SUM(AD34:AE34)</f>
        <v>0</v>
      </c>
      <c r="AD34" s="56">
        <v>0</v>
      </c>
      <c r="AE34" s="56">
        <v>0</v>
      </c>
      <c r="AF34" s="50">
        <f>SUM(AG34:AH34)</f>
        <v>0</v>
      </c>
      <c r="AG34" s="56">
        <v>0</v>
      </c>
      <c r="AH34" s="56">
        <v>0</v>
      </c>
      <c r="AI34" s="68"/>
      <c r="AJ34" s="27" t="s">
        <v>18</v>
      </c>
    </row>
    <row r="35" spans="1:36" ht="45" customHeight="1">
      <c r="A35" s="28"/>
      <c r="B35" s="32" t="s">
        <v>56</v>
      </c>
      <c r="C35" s="41"/>
      <c r="D35" s="52">
        <f>SUM(E35:F35)</f>
        <v>136</v>
      </c>
      <c r="E35" s="53">
        <f t="shared" si="14"/>
        <v>68</v>
      </c>
      <c r="F35" s="53">
        <f t="shared" si="14"/>
        <v>68</v>
      </c>
      <c r="G35" s="53">
        <f>SUM(H35:I35)</f>
        <v>135</v>
      </c>
      <c r="H35" s="53">
        <v>67</v>
      </c>
      <c r="I35" s="53">
        <v>68</v>
      </c>
      <c r="J35" s="53">
        <f>SUM(K35:L35)</f>
        <v>5</v>
      </c>
      <c r="K35" s="53">
        <v>3</v>
      </c>
      <c r="L35" s="53">
        <v>2</v>
      </c>
      <c r="M35" s="53">
        <f>SUM(N35:O35)</f>
        <v>0</v>
      </c>
      <c r="N35" s="58">
        <v>0</v>
      </c>
      <c r="O35" s="58">
        <v>0</v>
      </c>
      <c r="P35" s="56"/>
      <c r="Q35" s="53">
        <f t="shared" si="4"/>
        <v>0</v>
      </c>
      <c r="R35" s="58">
        <v>0</v>
      </c>
      <c r="S35" s="58">
        <v>0</v>
      </c>
      <c r="T35" s="53">
        <f t="shared" si="5"/>
        <v>0</v>
      </c>
      <c r="U35" s="58">
        <v>0</v>
      </c>
      <c r="V35" s="58">
        <v>0</v>
      </c>
      <c r="W35" s="53">
        <f>SUM(X35:Y35)</f>
        <v>0</v>
      </c>
      <c r="X35" s="58">
        <v>0</v>
      </c>
      <c r="Y35" s="58">
        <v>0</v>
      </c>
      <c r="Z35" s="53">
        <f>SUM(AA35:AB35)</f>
        <v>0</v>
      </c>
      <c r="AA35" s="58">
        <v>0</v>
      </c>
      <c r="AB35" s="58">
        <v>0</v>
      </c>
      <c r="AC35" s="53">
        <f>SUM(AD35:AE35)</f>
        <v>1</v>
      </c>
      <c r="AD35" s="58">
        <v>1</v>
      </c>
      <c r="AE35" s="58">
        <v>0</v>
      </c>
      <c r="AF35" s="53">
        <f>SUM(AG35:AH35)</f>
        <v>0</v>
      </c>
      <c r="AG35" s="58">
        <v>0</v>
      </c>
      <c r="AH35" s="58">
        <v>0</v>
      </c>
      <c r="AI35" s="69"/>
      <c r="AJ35" s="32" t="s">
        <v>19</v>
      </c>
    </row>
    <row r="36" spans="1:36" ht="27.95" customHeight="1">
      <c r="C36" s="1" t="s">
        <v>23</v>
      </c>
    </row>
    <row r="37" spans="1:36" ht="27.95" customHeight="1">
      <c r="C37" s="1" t="s">
        <v>23</v>
      </c>
    </row>
  </sheetData>
  <mergeCells count="46">
    <mergeCell ref="AI3:AJ7"/>
    <mergeCell ref="G3:I4"/>
    <mergeCell ref="AC3:AE4"/>
    <mergeCell ref="AF3:AH4"/>
    <mergeCell ref="T4:V4"/>
    <mergeCell ref="Z3:AB4"/>
    <mergeCell ref="Q4:S4"/>
    <mergeCell ref="Q3:V3"/>
    <mergeCell ref="Q5:Q7"/>
    <mergeCell ref="R5:R7"/>
    <mergeCell ref="X5:X7"/>
    <mergeCell ref="Z5:Z7"/>
    <mergeCell ref="AA5:AA7"/>
    <mergeCell ref="AH5:AH7"/>
    <mergeCell ref="AB5:AB7"/>
    <mergeCell ref="AC5:AC7"/>
    <mergeCell ref="J1:L1"/>
    <mergeCell ref="J3:L4"/>
    <mergeCell ref="M1:O1"/>
    <mergeCell ref="M3:O4"/>
    <mergeCell ref="K5:K7"/>
    <mergeCell ref="L5:L7"/>
    <mergeCell ref="M5:M7"/>
    <mergeCell ref="N5:N7"/>
    <mergeCell ref="U5:U7"/>
    <mergeCell ref="V5:V7"/>
    <mergeCell ref="W5:W7"/>
    <mergeCell ref="Y5:Y7"/>
    <mergeCell ref="A3:C7"/>
    <mergeCell ref="D3:F4"/>
    <mergeCell ref="I5:I7"/>
    <mergeCell ref="J5:J7"/>
    <mergeCell ref="O5:O7"/>
    <mergeCell ref="S5:S7"/>
    <mergeCell ref="T5:T7"/>
    <mergeCell ref="D5:D7"/>
    <mergeCell ref="E5:E7"/>
    <mergeCell ref="F5:F7"/>
    <mergeCell ref="G5:G7"/>
    <mergeCell ref="H5:H7"/>
    <mergeCell ref="AD5:AD7"/>
    <mergeCell ref="AE5:AE7"/>
    <mergeCell ref="AF5:AF7"/>
    <mergeCell ref="AG5:AG7"/>
    <mergeCell ref="W1:Y1"/>
    <mergeCell ref="W3:Y4"/>
  </mergeCells>
  <phoneticPr fontId="1"/>
  <pageMargins left="0.78740157480314965" right="0.59055118110236227" top="0.98425196850393704" bottom="0.94488188976377963" header="0.51181102362204722" footer="0.51181102362204722"/>
  <pageSetup paperSize="9" scale="55" fitToWidth="2" orientation="portrait" r:id="rId1"/>
  <headerFooter alignWithMargins="0"/>
  <ignoredErrors>
    <ignoredError sqref="E14:F14 T11 M14 T14 W14 Z14 AC14 J14 AF14:AH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view="pageBreakPreview" zoomScale="60" zoomScaleNormal="60" workbookViewId="0">
      <selection activeCell="B1" sqref="B1"/>
    </sheetView>
  </sheetViews>
  <sheetFormatPr defaultRowHeight="27.95" customHeight="1"/>
  <cols>
    <col min="1" max="1" width="1.69921875" style="9" customWidth="1"/>
    <col min="2" max="2" width="13.796875" style="9" customWidth="1"/>
    <col min="3" max="3" width="1.69921875" style="9" customWidth="1"/>
    <col min="4" max="9" width="8.19921875" style="9" customWidth="1"/>
    <col min="10" max="22" width="6.3984375" style="9" customWidth="1"/>
    <col min="23" max="28" width="9.69921875" style="9" customWidth="1"/>
    <col min="29" max="31" width="10.69921875" style="9" customWidth="1"/>
    <col min="32" max="32" width="1" style="9" customWidth="1"/>
    <col min="33" max="33" width="7.69921875" style="9" customWidth="1"/>
    <col min="34" max="16384" width="8.796875" style="9"/>
  </cols>
  <sheetData>
    <row r="1" spans="1:33" s="21" customFormat="1" ht="31.5" customHeight="1">
      <c r="B1" s="21" t="s">
        <v>106</v>
      </c>
      <c r="J1" s="91"/>
      <c r="K1" s="91"/>
      <c r="L1" s="91"/>
    </row>
    <row r="2" spans="1:33" ht="31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 t="s">
        <v>0</v>
      </c>
      <c r="Z2" s="11"/>
      <c r="AA2" s="11"/>
      <c r="AB2" s="11"/>
      <c r="AC2" s="11"/>
      <c r="AD2" s="11"/>
      <c r="AE2" s="11"/>
      <c r="AF2" s="11"/>
      <c r="AG2" s="11"/>
    </row>
    <row r="3" spans="1:33" ht="45" customHeight="1">
      <c r="A3" s="98" t="s">
        <v>1</v>
      </c>
      <c r="B3" s="98"/>
      <c r="C3" s="102"/>
      <c r="D3" s="98" t="s">
        <v>62</v>
      </c>
      <c r="E3" s="98"/>
      <c r="F3" s="102"/>
      <c r="G3" s="133" t="s">
        <v>82</v>
      </c>
      <c r="H3" s="98"/>
      <c r="I3" s="134"/>
      <c r="J3" s="154" t="s">
        <v>87</v>
      </c>
      <c r="K3" s="155"/>
      <c r="L3" s="156"/>
      <c r="M3" s="154" t="s">
        <v>88</v>
      </c>
      <c r="N3" s="155"/>
      <c r="O3" s="156"/>
      <c r="P3" s="154" t="s">
        <v>89</v>
      </c>
      <c r="Q3" s="155"/>
      <c r="R3" s="156"/>
      <c r="S3" s="46"/>
      <c r="T3" s="154" t="s">
        <v>90</v>
      </c>
      <c r="U3" s="155"/>
      <c r="V3" s="156"/>
      <c r="W3" s="140" t="s">
        <v>99</v>
      </c>
      <c r="X3" s="141"/>
      <c r="Y3" s="142"/>
      <c r="Z3" s="133" t="s">
        <v>20</v>
      </c>
      <c r="AA3" s="98"/>
      <c r="AB3" s="98"/>
      <c r="AC3" s="98"/>
      <c r="AD3" s="98"/>
      <c r="AE3" s="134"/>
      <c r="AF3" s="151" t="s">
        <v>83</v>
      </c>
      <c r="AG3" s="98"/>
    </row>
    <row r="4" spans="1:33" ht="45" customHeight="1">
      <c r="A4" s="99"/>
      <c r="B4" s="99"/>
      <c r="C4" s="147"/>
      <c r="D4" s="113"/>
      <c r="E4" s="113"/>
      <c r="F4" s="114"/>
      <c r="G4" s="112"/>
      <c r="H4" s="113"/>
      <c r="I4" s="146"/>
      <c r="J4" s="157"/>
      <c r="K4" s="158"/>
      <c r="L4" s="159"/>
      <c r="M4" s="157"/>
      <c r="N4" s="158"/>
      <c r="O4" s="159"/>
      <c r="P4" s="157"/>
      <c r="Q4" s="158"/>
      <c r="R4" s="159"/>
      <c r="S4" s="46"/>
      <c r="T4" s="157"/>
      <c r="U4" s="158"/>
      <c r="V4" s="159"/>
      <c r="W4" s="143"/>
      <c r="X4" s="144"/>
      <c r="Y4" s="145"/>
      <c r="Z4" s="160" t="s">
        <v>21</v>
      </c>
      <c r="AA4" s="161"/>
      <c r="AB4" s="162"/>
      <c r="AC4" s="166" t="s">
        <v>100</v>
      </c>
      <c r="AD4" s="167"/>
      <c r="AE4" s="168"/>
      <c r="AF4" s="152"/>
      <c r="AG4" s="99"/>
    </row>
    <row r="5" spans="1:33" ht="23.1" customHeight="1">
      <c r="A5" s="99"/>
      <c r="B5" s="99"/>
      <c r="C5" s="147"/>
      <c r="D5" s="148" t="s">
        <v>2</v>
      </c>
      <c r="E5" s="105" t="s">
        <v>3</v>
      </c>
      <c r="F5" s="105" t="s">
        <v>4</v>
      </c>
      <c r="G5" s="148" t="s">
        <v>2</v>
      </c>
      <c r="H5" s="105" t="s">
        <v>3</v>
      </c>
      <c r="I5" s="105" t="s">
        <v>4</v>
      </c>
      <c r="J5" s="148" t="s">
        <v>2</v>
      </c>
      <c r="K5" s="105" t="s">
        <v>3</v>
      </c>
      <c r="L5" s="105" t="s">
        <v>4</v>
      </c>
      <c r="M5" s="148" t="s">
        <v>2</v>
      </c>
      <c r="N5" s="105" t="s">
        <v>3</v>
      </c>
      <c r="O5" s="105" t="s">
        <v>4</v>
      </c>
      <c r="P5" s="148" t="s">
        <v>2</v>
      </c>
      <c r="Q5" s="105" t="s">
        <v>3</v>
      </c>
      <c r="R5" s="105" t="s">
        <v>4</v>
      </c>
      <c r="S5" s="26"/>
      <c r="T5" s="148" t="s">
        <v>2</v>
      </c>
      <c r="U5" s="105" t="s">
        <v>3</v>
      </c>
      <c r="V5" s="163" t="s">
        <v>4</v>
      </c>
      <c r="W5" s="148" t="s">
        <v>2</v>
      </c>
      <c r="X5" s="105" t="s">
        <v>3</v>
      </c>
      <c r="Y5" s="105" t="s">
        <v>4</v>
      </c>
      <c r="Z5" s="149" t="s">
        <v>2</v>
      </c>
      <c r="AA5" s="106" t="s">
        <v>3</v>
      </c>
      <c r="AB5" s="106" t="s">
        <v>4</v>
      </c>
      <c r="AC5" s="148" t="s">
        <v>2</v>
      </c>
      <c r="AD5" s="105" t="s">
        <v>3</v>
      </c>
      <c r="AE5" s="105" t="s">
        <v>4</v>
      </c>
      <c r="AF5" s="152"/>
      <c r="AG5" s="99"/>
    </row>
    <row r="6" spans="1:33" ht="23.1" customHeight="1">
      <c r="A6" s="99"/>
      <c r="B6" s="99"/>
      <c r="C6" s="147"/>
      <c r="D6" s="149"/>
      <c r="E6" s="106"/>
      <c r="F6" s="106"/>
      <c r="G6" s="149"/>
      <c r="H6" s="106"/>
      <c r="I6" s="106"/>
      <c r="J6" s="149"/>
      <c r="K6" s="106"/>
      <c r="L6" s="106"/>
      <c r="M6" s="149"/>
      <c r="N6" s="106"/>
      <c r="O6" s="106"/>
      <c r="P6" s="149"/>
      <c r="Q6" s="106"/>
      <c r="R6" s="106"/>
      <c r="S6" s="25"/>
      <c r="T6" s="149"/>
      <c r="U6" s="106"/>
      <c r="V6" s="164"/>
      <c r="W6" s="149"/>
      <c r="X6" s="106"/>
      <c r="Y6" s="106"/>
      <c r="Z6" s="149"/>
      <c r="AA6" s="106"/>
      <c r="AB6" s="106"/>
      <c r="AC6" s="149"/>
      <c r="AD6" s="106"/>
      <c r="AE6" s="106"/>
      <c r="AF6" s="152"/>
      <c r="AG6" s="99"/>
    </row>
    <row r="7" spans="1:33" ht="21.6" customHeight="1">
      <c r="A7" s="100"/>
      <c r="B7" s="100"/>
      <c r="C7" s="104"/>
      <c r="D7" s="150"/>
      <c r="E7" s="107"/>
      <c r="F7" s="107"/>
      <c r="G7" s="150"/>
      <c r="H7" s="107"/>
      <c r="I7" s="107"/>
      <c r="J7" s="150"/>
      <c r="K7" s="107"/>
      <c r="L7" s="107"/>
      <c r="M7" s="150"/>
      <c r="N7" s="107"/>
      <c r="O7" s="107"/>
      <c r="P7" s="150"/>
      <c r="Q7" s="107"/>
      <c r="R7" s="107"/>
      <c r="S7" s="27"/>
      <c r="T7" s="150"/>
      <c r="U7" s="107"/>
      <c r="V7" s="165"/>
      <c r="W7" s="150"/>
      <c r="X7" s="107"/>
      <c r="Y7" s="107"/>
      <c r="Z7" s="150"/>
      <c r="AA7" s="107"/>
      <c r="AB7" s="107"/>
      <c r="AC7" s="150"/>
      <c r="AD7" s="107"/>
      <c r="AE7" s="107"/>
      <c r="AF7" s="153"/>
      <c r="AG7" s="113"/>
    </row>
    <row r="8" spans="1:33" ht="31.5" customHeight="1">
      <c r="A8" s="22"/>
      <c r="B8" s="22"/>
      <c r="C8" s="33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73"/>
      <c r="AG8" s="27"/>
    </row>
    <row r="9" spans="1:33" ht="39" customHeight="1">
      <c r="A9" s="66"/>
      <c r="B9" s="66" t="s">
        <v>101</v>
      </c>
      <c r="C9" s="77"/>
      <c r="D9" s="49">
        <v>43</v>
      </c>
      <c r="E9" s="50">
        <v>38</v>
      </c>
      <c r="F9" s="50">
        <v>5</v>
      </c>
      <c r="G9" s="50">
        <v>37</v>
      </c>
      <c r="H9" s="50">
        <v>32</v>
      </c>
      <c r="I9" s="50">
        <v>5</v>
      </c>
      <c r="J9" s="50">
        <v>6</v>
      </c>
      <c r="K9" s="50">
        <v>6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/>
      <c r="T9" s="50">
        <v>0</v>
      </c>
      <c r="U9" s="50">
        <v>0</v>
      </c>
      <c r="V9" s="50">
        <v>0</v>
      </c>
      <c r="W9" s="51">
        <v>0.4</v>
      </c>
      <c r="X9" s="51">
        <v>0.7</v>
      </c>
      <c r="Y9" s="51">
        <v>0.1</v>
      </c>
      <c r="Z9" s="50">
        <v>37</v>
      </c>
      <c r="AA9" s="50">
        <v>32</v>
      </c>
      <c r="AB9" s="50">
        <v>5</v>
      </c>
      <c r="AC9" s="51">
        <v>86</v>
      </c>
      <c r="AD9" s="51">
        <v>84.2</v>
      </c>
      <c r="AE9" s="51">
        <v>100</v>
      </c>
      <c r="AF9" s="74"/>
      <c r="AG9" s="27" t="s">
        <v>104</v>
      </c>
    </row>
    <row r="10" spans="1:33" ht="22.5" customHeight="1">
      <c r="A10" s="27"/>
      <c r="B10" s="27"/>
      <c r="C10" s="35"/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1"/>
      <c r="X10" s="51"/>
      <c r="Y10" s="51"/>
      <c r="Z10" s="50"/>
      <c r="AA10" s="50"/>
      <c r="AB10" s="50"/>
      <c r="AC10" s="51"/>
      <c r="AD10" s="51"/>
      <c r="AE10" s="51"/>
      <c r="AF10" s="74"/>
      <c r="AG10" s="27"/>
    </row>
    <row r="11" spans="1:33" ht="39" customHeight="1">
      <c r="A11" s="66"/>
      <c r="B11" s="66" t="s">
        <v>103</v>
      </c>
      <c r="C11" s="77"/>
      <c r="D11" s="49">
        <f>SUM(D17:D35)</f>
        <v>60</v>
      </c>
      <c r="E11" s="50">
        <f>H11+K11+N11+Q11+U11</f>
        <v>53</v>
      </c>
      <c r="F11" s="50">
        <f>I11+L11+O11+R11+V11</f>
        <v>7</v>
      </c>
      <c r="G11" s="50">
        <f>SUM(H11:I11)</f>
        <v>52</v>
      </c>
      <c r="H11" s="50">
        <f t="shared" ref="H11:V11" si="0">SUM(H17:H35)</f>
        <v>45</v>
      </c>
      <c r="I11" s="50">
        <f t="shared" si="0"/>
        <v>7</v>
      </c>
      <c r="J11" s="50">
        <f>SUM(K11:L11)</f>
        <v>7</v>
      </c>
      <c r="K11" s="50">
        <f t="shared" si="0"/>
        <v>7</v>
      </c>
      <c r="L11" s="50">
        <f t="shared" si="0"/>
        <v>0</v>
      </c>
      <c r="M11" s="50">
        <f>SUM(N11:O11)</f>
        <v>0</v>
      </c>
      <c r="N11" s="50">
        <f t="shared" si="0"/>
        <v>0</v>
      </c>
      <c r="O11" s="50">
        <f t="shared" si="0"/>
        <v>0</v>
      </c>
      <c r="P11" s="50">
        <f>SUM(Q11:R11)</f>
        <v>1</v>
      </c>
      <c r="Q11" s="50">
        <f t="shared" si="0"/>
        <v>1</v>
      </c>
      <c r="R11" s="50">
        <f t="shared" si="0"/>
        <v>0</v>
      </c>
      <c r="S11" s="50"/>
      <c r="T11" s="50">
        <f>SUM(U11:V11)</f>
        <v>0</v>
      </c>
      <c r="U11" s="50">
        <f t="shared" si="0"/>
        <v>0</v>
      </c>
      <c r="V11" s="50">
        <f t="shared" si="0"/>
        <v>0</v>
      </c>
      <c r="W11" s="51">
        <f>IF(第41表!D11=0,REPT(" ",3)&amp;"-",ROUND(D11/第41表!D11*100,1))</f>
        <v>0.6</v>
      </c>
      <c r="X11" s="51">
        <f>IF(第41表!E11=0,REPT(" ",3)&amp;"-",ROUND(E11/第41表!E11*100,1))</f>
        <v>1</v>
      </c>
      <c r="Y11" s="51">
        <f>IF(第41表!F11=0,REPT(" ",3)&amp;"-",ROUND(F11/第41表!F11*100,1))</f>
        <v>0.1</v>
      </c>
      <c r="Z11" s="50">
        <f>SUM(AA11:AB11)</f>
        <v>49</v>
      </c>
      <c r="AA11" s="50">
        <f>SUM(AA17:AA35)</f>
        <v>42</v>
      </c>
      <c r="AB11" s="50">
        <f>SUM(AB17:AB35)</f>
        <v>7</v>
      </c>
      <c r="AC11" s="51">
        <f>IF(D11=0,REPT(" ",4)&amp;"-",ROUND(Z11/D11*100,1))</f>
        <v>81.7</v>
      </c>
      <c r="AD11" s="51">
        <f>IF(E11=0,REPT(" ",4)&amp;"-",ROUND(AA11/E11*100,1))</f>
        <v>79.2</v>
      </c>
      <c r="AE11" s="51">
        <f>IF(F11=0,REPT(" ",4)&amp;"-",ROUND(AB11/F11*100,1))</f>
        <v>100</v>
      </c>
      <c r="AF11" s="74"/>
      <c r="AG11" s="27" t="s">
        <v>105</v>
      </c>
    </row>
    <row r="12" spans="1:33" ht="22.5" customHeight="1">
      <c r="A12" s="20"/>
      <c r="B12" s="20"/>
      <c r="C12" s="34"/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1"/>
      <c r="X12" s="51"/>
      <c r="Y12" s="51"/>
      <c r="Z12" s="50"/>
      <c r="AA12" s="50"/>
      <c r="AB12" s="50"/>
      <c r="AC12" s="51"/>
      <c r="AD12" s="51"/>
      <c r="AE12" s="51"/>
      <c r="AF12" s="74"/>
      <c r="AG12" s="27"/>
    </row>
    <row r="13" spans="1:33" ht="39" customHeight="1">
      <c r="A13" s="20"/>
      <c r="B13" s="66" t="s">
        <v>84</v>
      </c>
      <c r="C13" s="34"/>
      <c r="D13" s="50">
        <f>SUM(E13:F13)</f>
        <v>0</v>
      </c>
      <c r="E13" s="50">
        <f t="shared" ref="E13:F15" si="1">H13+K13+N13+Q13+U13</f>
        <v>0</v>
      </c>
      <c r="F13" s="50">
        <f t="shared" si="1"/>
        <v>0</v>
      </c>
      <c r="G13" s="50">
        <f>SUM(H13:I13)</f>
        <v>0</v>
      </c>
      <c r="H13" s="50">
        <f>+第41表!AA13</f>
        <v>0</v>
      </c>
      <c r="I13" s="50">
        <f>+第41表!AB13</f>
        <v>0</v>
      </c>
      <c r="J13" s="50">
        <f>SUM(K13:L13)</f>
        <v>0</v>
      </c>
      <c r="K13" s="50">
        <v>0</v>
      </c>
      <c r="L13" s="50">
        <v>0</v>
      </c>
      <c r="M13" s="50">
        <f>SUM(N13:O13)</f>
        <v>0</v>
      </c>
      <c r="N13" s="50">
        <v>0</v>
      </c>
      <c r="O13" s="50">
        <v>0</v>
      </c>
      <c r="P13" s="50">
        <f>SUM(Q13:R13)</f>
        <v>0</v>
      </c>
      <c r="Q13" s="50">
        <v>0</v>
      </c>
      <c r="R13" s="50">
        <v>0</v>
      </c>
      <c r="S13" s="50"/>
      <c r="T13" s="50">
        <f>SUM(U13:V13)</f>
        <v>0</v>
      </c>
      <c r="U13" s="50">
        <v>0</v>
      </c>
      <c r="V13" s="50">
        <v>0</v>
      </c>
      <c r="W13" s="51">
        <f>IF(第41表!D13=0,REPT(" ",3)&amp;"-",ROUND(D13/第41表!D13*100,1))</f>
        <v>0</v>
      </c>
      <c r="X13" s="51">
        <f>IF(第41表!E13=0,REPT(" ",3)&amp;"-",ROUND(E13/第41表!E13*100,1))</f>
        <v>0</v>
      </c>
      <c r="Y13" s="51">
        <f>IF(第41表!F13=0,REPT(" ",3)&amp;"-",ROUND(F13/第41表!F13*100,1))</f>
        <v>0</v>
      </c>
      <c r="Z13" s="50">
        <f>SUM(AA13:AB13)</f>
        <v>0</v>
      </c>
      <c r="AA13" s="50">
        <v>0</v>
      </c>
      <c r="AB13" s="50">
        <v>0</v>
      </c>
      <c r="AC13" s="51" t="str">
        <f t="shared" ref="AC13:AE15" si="2">IF(D13=0,REPT(" ",4)&amp;"-",ROUND(Z13/D13*100,1))</f>
        <v xml:space="preserve">    -</v>
      </c>
      <c r="AD13" s="51" t="str">
        <f t="shared" si="2"/>
        <v xml:space="preserve">    -</v>
      </c>
      <c r="AE13" s="51" t="str">
        <f t="shared" si="2"/>
        <v xml:space="preserve">    -</v>
      </c>
      <c r="AF13" s="74"/>
      <c r="AG13" s="27" t="s">
        <v>58</v>
      </c>
    </row>
    <row r="14" spans="1:33" ht="39" customHeight="1">
      <c r="A14" s="20"/>
      <c r="B14" s="66" t="s">
        <v>85</v>
      </c>
      <c r="C14" s="34"/>
      <c r="D14" s="50">
        <f>SUM(E14:F14)</f>
        <v>60</v>
      </c>
      <c r="E14" s="50">
        <f t="shared" si="1"/>
        <v>53</v>
      </c>
      <c r="F14" s="50">
        <f t="shared" si="1"/>
        <v>7</v>
      </c>
      <c r="G14" s="50">
        <f>SUM(H14:I14)</f>
        <v>52</v>
      </c>
      <c r="H14" s="50">
        <f>+第41表!AA14</f>
        <v>45</v>
      </c>
      <c r="I14" s="50">
        <f>+第41表!AB14</f>
        <v>7</v>
      </c>
      <c r="J14" s="50">
        <f>SUM(K14:L14)</f>
        <v>7</v>
      </c>
      <c r="K14" s="50">
        <f>K11-K13-K15</f>
        <v>7</v>
      </c>
      <c r="L14" s="50">
        <f>L11-L13-L15</f>
        <v>0</v>
      </c>
      <c r="M14" s="50">
        <f>SUM(N14:O14)</f>
        <v>0</v>
      </c>
      <c r="N14" s="50">
        <f>N11-N13-N15</f>
        <v>0</v>
      </c>
      <c r="O14" s="50">
        <f>O11-O13-O15</f>
        <v>0</v>
      </c>
      <c r="P14" s="50">
        <f>SUM(Q14:R14)</f>
        <v>1</v>
      </c>
      <c r="Q14" s="50">
        <f>Q11-Q13-Q15</f>
        <v>1</v>
      </c>
      <c r="R14" s="50">
        <f>R11-R13-R15</f>
        <v>0</v>
      </c>
      <c r="S14" s="50"/>
      <c r="T14" s="50">
        <f>SUM(U14:V14)</f>
        <v>0</v>
      </c>
      <c r="U14" s="50">
        <f>U11-U13-U15</f>
        <v>0</v>
      </c>
      <c r="V14" s="50">
        <f>V11-V13-V15</f>
        <v>0</v>
      </c>
      <c r="W14" s="51">
        <f>IF(第41表!D14=0,REPT(" ",3)&amp;"-",ROUND(D14/第41表!D14*100,1))</f>
        <v>0.6</v>
      </c>
      <c r="X14" s="51">
        <f>IF(第41表!E14=0,REPT(" ",3)&amp;"-",ROUND(E14/第41表!E14*100,1))</f>
        <v>1</v>
      </c>
      <c r="Y14" s="51">
        <f>IF(第41表!F14=0,REPT(" ",3)&amp;"-",ROUND(F14/第41表!F14*100,1))</f>
        <v>0.1</v>
      </c>
      <c r="Z14" s="50">
        <f>SUM(AA14:AB14)</f>
        <v>49</v>
      </c>
      <c r="AA14" s="50">
        <f>AA11-AA13-AA15</f>
        <v>42</v>
      </c>
      <c r="AB14" s="50">
        <f>AB11-AB13-AB15</f>
        <v>7</v>
      </c>
      <c r="AC14" s="51">
        <f t="shared" si="2"/>
        <v>81.7</v>
      </c>
      <c r="AD14" s="51">
        <f t="shared" si="2"/>
        <v>79.2</v>
      </c>
      <c r="AE14" s="51">
        <f t="shared" si="2"/>
        <v>100</v>
      </c>
      <c r="AF14" s="74"/>
      <c r="AG14" s="27" t="s">
        <v>59</v>
      </c>
    </row>
    <row r="15" spans="1:33" ht="39" customHeight="1">
      <c r="A15" s="20"/>
      <c r="B15" s="66" t="s">
        <v>86</v>
      </c>
      <c r="C15" s="34"/>
      <c r="D15" s="50">
        <f>SUM(E15:F15)</f>
        <v>0</v>
      </c>
      <c r="E15" s="50">
        <f t="shared" si="1"/>
        <v>0</v>
      </c>
      <c r="F15" s="50">
        <f t="shared" si="1"/>
        <v>0</v>
      </c>
      <c r="G15" s="50">
        <f>SUM(H15:I15)</f>
        <v>0</v>
      </c>
      <c r="H15" s="50">
        <f>+第41表!AA15</f>
        <v>0</v>
      </c>
      <c r="I15" s="50">
        <f>+第41表!AB15</f>
        <v>0</v>
      </c>
      <c r="J15" s="50">
        <f>SUM(K15:L15)</f>
        <v>0</v>
      </c>
      <c r="K15" s="50">
        <v>0</v>
      </c>
      <c r="L15" s="50">
        <v>0</v>
      </c>
      <c r="M15" s="50">
        <f>SUM(N15:O15)</f>
        <v>0</v>
      </c>
      <c r="N15" s="50">
        <v>0</v>
      </c>
      <c r="O15" s="50">
        <v>0</v>
      </c>
      <c r="P15" s="50">
        <f>SUM(Q15:R15)</f>
        <v>0</v>
      </c>
      <c r="Q15" s="50">
        <v>0</v>
      </c>
      <c r="R15" s="50">
        <v>0</v>
      </c>
      <c r="S15" s="50"/>
      <c r="T15" s="50">
        <f>SUM(U15:V15)</f>
        <v>0</v>
      </c>
      <c r="U15" s="50">
        <v>0</v>
      </c>
      <c r="V15" s="50">
        <v>0</v>
      </c>
      <c r="W15" s="51">
        <f>IF(第41表!D15=0,REPT(" ",3)&amp;"-",ROUND(D15/第41表!D15*100,1))</f>
        <v>0</v>
      </c>
      <c r="X15" s="51">
        <f>IF(第41表!E15=0,REPT(" ",3)&amp;"-",ROUND(E15/第41表!E15*100,1))</f>
        <v>0</v>
      </c>
      <c r="Y15" s="51">
        <f>IF(第41表!F15=0,REPT(" ",3)&amp;"-",ROUND(F15/第41表!F15*100,1))</f>
        <v>0</v>
      </c>
      <c r="Z15" s="50">
        <f>SUM(AA15:AB15)</f>
        <v>0</v>
      </c>
      <c r="AA15" s="50">
        <v>0</v>
      </c>
      <c r="AB15" s="50">
        <v>0</v>
      </c>
      <c r="AC15" s="51" t="str">
        <f t="shared" si="2"/>
        <v xml:space="preserve">    -</v>
      </c>
      <c r="AD15" s="51" t="str">
        <f t="shared" si="2"/>
        <v xml:space="preserve">    -</v>
      </c>
      <c r="AE15" s="51" t="str">
        <f t="shared" si="2"/>
        <v xml:space="preserve">    -</v>
      </c>
      <c r="AF15" s="74"/>
      <c r="AG15" s="27" t="s">
        <v>60</v>
      </c>
    </row>
    <row r="16" spans="1:33" ht="22.5" customHeight="1">
      <c r="A16" s="32"/>
      <c r="B16" s="32"/>
      <c r="C16" s="36"/>
      <c r="D16" s="49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1"/>
      <c r="X16" s="51"/>
      <c r="Y16" s="51"/>
      <c r="Z16" s="50"/>
      <c r="AA16" s="50"/>
      <c r="AB16" s="50"/>
      <c r="AC16" s="51"/>
      <c r="AD16" s="51"/>
      <c r="AE16" s="51"/>
      <c r="AF16" s="74"/>
      <c r="AG16" s="47"/>
    </row>
    <row r="17" spans="1:33" ht="45" customHeight="1">
      <c r="A17" s="44"/>
      <c r="B17" s="22" t="s">
        <v>39</v>
      </c>
      <c r="C17" s="37"/>
      <c r="D17" s="49">
        <f>SUM(E17:F17)</f>
        <v>21</v>
      </c>
      <c r="E17" s="50">
        <f t="shared" ref="E17:E30" si="3">H17+K17+N17+Q17+U17</f>
        <v>21</v>
      </c>
      <c r="F17" s="50">
        <f t="shared" ref="F17:F29" si="4">I17+L17+O17+R17+V17</f>
        <v>0</v>
      </c>
      <c r="G17" s="50">
        <f>SUM(H17:I17)</f>
        <v>21</v>
      </c>
      <c r="H17" s="50">
        <f>+第41表!AA17</f>
        <v>21</v>
      </c>
      <c r="I17" s="50">
        <f>+第41表!AB17</f>
        <v>0</v>
      </c>
      <c r="J17" s="50">
        <f>SUM(K17:L17)</f>
        <v>0</v>
      </c>
      <c r="K17" s="50">
        <v>0</v>
      </c>
      <c r="L17" s="50">
        <v>0</v>
      </c>
      <c r="M17" s="50">
        <f>SUM(N17:O17)</f>
        <v>0</v>
      </c>
      <c r="N17" s="50">
        <v>0</v>
      </c>
      <c r="O17" s="50">
        <v>0</v>
      </c>
      <c r="P17" s="50">
        <f>SUM(Q17:R17)</f>
        <v>0</v>
      </c>
      <c r="Q17" s="50">
        <v>0</v>
      </c>
      <c r="R17" s="50">
        <v>0</v>
      </c>
      <c r="S17" s="50"/>
      <c r="T17" s="50">
        <f>SUM(U17:V17)</f>
        <v>0</v>
      </c>
      <c r="U17" s="50">
        <v>0</v>
      </c>
      <c r="V17" s="50">
        <v>0</v>
      </c>
      <c r="W17" s="51">
        <f>IF(第41表!D17=0,REPT(" ",3)&amp;"-",ROUND(D17/第41表!D17*100,1))</f>
        <v>0.4</v>
      </c>
      <c r="X17" s="51">
        <f>IF(第41表!E17=0,REPT(" ",3)&amp;"-",ROUND(E17/第41表!E17*100,1))</f>
        <v>0.9</v>
      </c>
      <c r="Y17" s="51">
        <f>IF(第41表!F17=0,REPT(" ",3)&amp;"-",ROUND(F17/第41表!F17*100,1))</f>
        <v>0</v>
      </c>
      <c r="Z17" s="50">
        <f>SUM(AA17:AB17)</f>
        <v>18</v>
      </c>
      <c r="AA17" s="50">
        <v>18</v>
      </c>
      <c r="AB17" s="50">
        <v>0</v>
      </c>
      <c r="AC17" s="51">
        <f>IF(D17=0,REPT(" ",4)&amp;"-",ROUND(Z17/D17*100,1))</f>
        <v>85.7</v>
      </c>
      <c r="AD17" s="51">
        <f>IF(E17=0,REPT(" ",4)&amp;"-",ROUND(AA17/E17*100,1))</f>
        <v>85.7</v>
      </c>
      <c r="AE17" s="51" t="str">
        <f t="shared" ref="AE17:AE35" si="5">IF(F17=0,REPT(" ",4)&amp;"-",ROUND(AB17/F17*100,1))</f>
        <v xml:space="preserve">    -</v>
      </c>
      <c r="AF17" s="76"/>
      <c r="AG17" s="27" t="s">
        <v>5</v>
      </c>
    </row>
    <row r="18" spans="1:33" ht="45" customHeight="1">
      <c r="A18" s="45"/>
      <c r="B18" s="27" t="s">
        <v>40</v>
      </c>
      <c r="C18" s="38"/>
      <c r="D18" s="49">
        <f t="shared" ref="D18:D27" si="6">SUM(E18:F18)</f>
        <v>9</v>
      </c>
      <c r="E18" s="50">
        <f t="shared" si="3"/>
        <v>7</v>
      </c>
      <c r="F18" s="50">
        <f t="shared" si="4"/>
        <v>2</v>
      </c>
      <c r="G18" s="50">
        <f t="shared" ref="G18:G27" si="7">SUM(H18:I18)</f>
        <v>4</v>
      </c>
      <c r="H18" s="50">
        <f>+第41表!AA18</f>
        <v>2</v>
      </c>
      <c r="I18" s="50">
        <f>+第41表!AB18</f>
        <v>2</v>
      </c>
      <c r="J18" s="50">
        <f t="shared" ref="J18:J27" si="8">SUM(K18:L18)</f>
        <v>5</v>
      </c>
      <c r="K18" s="50">
        <v>5</v>
      </c>
      <c r="L18" s="50">
        <v>0</v>
      </c>
      <c r="M18" s="50">
        <f t="shared" ref="M18:M27" si="9">SUM(N18:O18)</f>
        <v>0</v>
      </c>
      <c r="N18" s="50">
        <v>0</v>
      </c>
      <c r="O18" s="50">
        <v>0</v>
      </c>
      <c r="P18" s="50">
        <f t="shared" ref="P18:P27" si="10">SUM(Q18:R18)</f>
        <v>0</v>
      </c>
      <c r="Q18" s="50">
        <v>0</v>
      </c>
      <c r="R18" s="50">
        <v>0</v>
      </c>
      <c r="S18" s="50"/>
      <c r="T18" s="50">
        <f t="shared" ref="T18:T27" si="11">SUM(U18:V18)</f>
        <v>0</v>
      </c>
      <c r="U18" s="50">
        <v>0</v>
      </c>
      <c r="V18" s="50">
        <v>0</v>
      </c>
      <c r="W18" s="51">
        <f>IF(第41表!D18=0,REPT(" ",3)&amp;"-",ROUND(D18/第41表!D18*100,1))</f>
        <v>1</v>
      </c>
      <c r="X18" s="51">
        <f>IF(第41表!E18=0,REPT(" ",3)&amp;"-",ROUND(E18/第41表!E18*100,1))</f>
        <v>1.4</v>
      </c>
      <c r="Y18" s="51">
        <f>IF(第41表!F18=0,REPT(" ",3)&amp;"-",ROUND(F18/第41表!F18*100,1))</f>
        <v>0.5</v>
      </c>
      <c r="Z18" s="50">
        <f t="shared" ref="Z18:Z27" si="12">SUM(AA18:AB18)</f>
        <v>7</v>
      </c>
      <c r="AA18" s="50">
        <v>5</v>
      </c>
      <c r="AB18" s="50">
        <v>2</v>
      </c>
      <c r="AC18" s="51">
        <f t="shared" ref="AC18:AC35" si="13">IF(D18=0,REPT(" ",4)&amp;"-",ROUND(Z18/D18*100,1))</f>
        <v>77.8</v>
      </c>
      <c r="AD18" s="51">
        <f t="shared" ref="AD18:AD35" si="14">IF(E18=0,REPT(" ",4)&amp;"-",ROUND(AA18/E18*100,1))</f>
        <v>71.400000000000006</v>
      </c>
      <c r="AE18" s="51">
        <f t="shared" si="5"/>
        <v>100</v>
      </c>
      <c r="AF18" s="74"/>
      <c r="AG18" s="27" t="s">
        <v>6</v>
      </c>
    </row>
    <row r="19" spans="1:33" ht="45" customHeight="1">
      <c r="A19" s="45"/>
      <c r="B19" s="27" t="s">
        <v>41</v>
      </c>
      <c r="C19" s="38"/>
      <c r="D19" s="49">
        <f t="shared" si="6"/>
        <v>5</v>
      </c>
      <c r="E19" s="50">
        <f t="shared" si="3"/>
        <v>4</v>
      </c>
      <c r="F19" s="50">
        <f t="shared" si="4"/>
        <v>1</v>
      </c>
      <c r="G19" s="50">
        <f t="shared" si="7"/>
        <v>5</v>
      </c>
      <c r="H19" s="50">
        <f>+第41表!AA19</f>
        <v>4</v>
      </c>
      <c r="I19" s="50">
        <f>+第41表!AB19</f>
        <v>1</v>
      </c>
      <c r="J19" s="50">
        <f t="shared" si="8"/>
        <v>0</v>
      </c>
      <c r="K19" s="50">
        <v>0</v>
      </c>
      <c r="L19" s="50">
        <v>0</v>
      </c>
      <c r="M19" s="50">
        <f t="shared" si="9"/>
        <v>0</v>
      </c>
      <c r="N19" s="50">
        <v>0</v>
      </c>
      <c r="O19" s="50">
        <v>0</v>
      </c>
      <c r="P19" s="50">
        <f t="shared" si="10"/>
        <v>0</v>
      </c>
      <c r="Q19" s="50">
        <v>0</v>
      </c>
      <c r="R19" s="50">
        <v>0</v>
      </c>
      <c r="S19" s="50"/>
      <c r="T19" s="50">
        <f t="shared" si="11"/>
        <v>0</v>
      </c>
      <c r="U19" s="50">
        <v>0</v>
      </c>
      <c r="V19" s="50">
        <v>0</v>
      </c>
      <c r="W19" s="51">
        <f>IF(第41表!D19=0,REPT(" ",3)&amp;"-",ROUND(D19/第41表!D19*100,1))</f>
        <v>0.6</v>
      </c>
      <c r="X19" s="51">
        <f>IF(第41表!E19=0,REPT(" ",3)&amp;"-",ROUND(E19/第41表!E19*100,1))</f>
        <v>1.1000000000000001</v>
      </c>
      <c r="Y19" s="51">
        <f>IF(第41表!F19=0,REPT(" ",3)&amp;"-",ROUND(F19/第41表!F19*100,1))</f>
        <v>0.2</v>
      </c>
      <c r="Z19" s="50">
        <f t="shared" si="12"/>
        <v>4</v>
      </c>
      <c r="AA19" s="50">
        <v>3</v>
      </c>
      <c r="AB19" s="50">
        <v>1</v>
      </c>
      <c r="AC19" s="51">
        <f t="shared" si="13"/>
        <v>80</v>
      </c>
      <c r="AD19" s="51">
        <f t="shared" si="14"/>
        <v>75</v>
      </c>
      <c r="AE19" s="51">
        <f t="shared" si="5"/>
        <v>100</v>
      </c>
      <c r="AF19" s="74"/>
      <c r="AG19" s="27" t="s">
        <v>7</v>
      </c>
    </row>
    <row r="20" spans="1:33" ht="45" customHeight="1">
      <c r="A20" s="45"/>
      <c r="B20" s="27" t="s">
        <v>42</v>
      </c>
      <c r="C20" s="38"/>
      <c r="D20" s="49">
        <f t="shared" si="6"/>
        <v>4</v>
      </c>
      <c r="E20" s="50">
        <f t="shared" si="3"/>
        <v>2</v>
      </c>
      <c r="F20" s="50">
        <f t="shared" si="4"/>
        <v>2</v>
      </c>
      <c r="G20" s="50">
        <f t="shared" si="7"/>
        <v>3</v>
      </c>
      <c r="H20" s="50">
        <f>+第41表!AA20</f>
        <v>1</v>
      </c>
      <c r="I20" s="50">
        <f>+第41表!AB20</f>
        <v>2</v>
      </c>
      <c r="J20" s="50">
        <f t="shared" si="8"/>
        <v>1</v>
      </c>
      <c r="K20" s="50">
        <v>1</v>
      </c>
      <c r="L20" s="50">
        <v>0</v>
      </c>
      <c r="M20" s="50">
        <f t="shared" si="9"/>
        <v>0</v>
      </c>
      <c r="N20" s="50">
        <v>0</v>
      </c>
      <c r="O20" s="50">
        <v>0</v>
      </c>
      <c r="P20" s="50">
        <f t="shared" si="10"/>
        <v>0</v>
      </c>
      <c r="Q20" s="50">
        <v>0</v>
      </c>
      <c r="R20" s="50">
        <v>0</v>
      </c>
      <c r="S20" s="50"/>
      <c r="T20" s="50">
        <f t="shared" si="11"/>
        <v>0</v>
      </c>
      <c r="U20" s="50">
        <v>0</v>
      </c>
      <c r="V20" s="50">
        <v>0</v>
      </c>
      <c r="W20" s="51">
        <f>IF(第41表!D20=0,REPT(" ",3)&amp;"-",ROUND(D20/第41表!D20*100,1))</f>
        <v>0.7</v>
      </c>
      <c r="X20" s="51">
        <f>IF(第41表!E20=0,REPT(" ",3)&amp;"-",ROUND(E20/第41表!E20*100,1))</f>
        <v>0.6</v>
      </c>
      <c r="Y20" s="51">
        <f>IF(第41表!F20=0,REPT(" ",3)&amp;"-",ROUND(F20/第41表!F20*100,1))</f>
        <v>0.7</v>
      </c>
      <c r="Z20" s="50">
        <f t="shared" si="12"/>
        <v>3</v>
      </c>
      <c r="AA20" s="50">
        <v>1</v>
      </c>
      <c r="AB20" s="50">
        <v>2</v>
      </c>
      <c r="AC20" s="51">
        <f t="shared" si="13"/>
        <v>75</v>
      </c>
      <c r="AD20" s="51">
        <f t="shared" si="14"/>
        <v>50</v>
      </c>
      <c r="AE20" s="51">
        <f t="shared" si="5"/>
        <v>100</v>
      </c>
      <c r="AF20" s="74"/>
      <c r="AG20" s="27" t="s">
        <v>8</v>
      </c>
    </row>
    <row r="21" spans="1:33" ht="45" customHeight="1">
      <c r="A21" s="45"/>
      <c r="B21" s="27" t="s">
        <v>43</v>
      </c>
      <c r="C21" s="38"/>
      <c r="D21" s="49">
        <f t="shared" si="6"/>
        <v>3</v>
      </c>
      <c r="E21" s="50">
        <f t="shared" si="3"/>
        <v>2</v>
      </c>
      <c r="F21" s="50">
        <f t="shared" si="4"/>
        <v>1</v>
      </c>
      <c r="G21" s="50">
        <f t="shared" si="7"/>
        <v>3</v>
      </c>
      <c r="H21" s="50">
        <f>+第41表!AA21</f>
        <v>2</v>
      </c>
      <c r="I21" s="50">
        <f>+第41表!AB21</f>
        <v>1</v>
      </c>
      <c r="J21" s="50">
        <f t="shared" si="8"/>
        <v>0</v>
      </c>
      <c r="K21" s="50">
        <v>0</v>
      </c>
      <c r="L21" s="50">
        <v>0</v>
      </c>
      <c r="M21" s="50">
        <f t="shared" si="9"/>
        <v>0</v>
      </c>
      <c r="N21" s="50">
        <v>0</v>
      </c>
      <c r="O21" s="50">
        <v>0</v>
      </c>
      <c r="P21" s="50">
        <f t="shared" si="10"/>
        <v>0</v>
      </c>
      <c r="Q21" s="50">
        <v>0</v>
      </c>
      <c r="R21" s="50">
        <v>0</v>
      </c>
      <c r="S21" s="50"/>
      <c r="T21" s="50">
        <f t="shared" si="11"/>
        <v>0</v>
      </c>
      <c r="U21" s="50">
        <v>0</v>
      </c>
      <c r="V21" s="50">
        <v>0</v>
      </c>
      <c r="W21" s="51">
        <f>IF(第41表!D21=0,REPT(" ",3)&amp;"-",ROUND(D21/第41表!D21*100,1))</f>
        <v>0.5</v>
      </c>
      <c r="X21" s="51">
        <f>IF(第41表!E21=0,REPT(" ",3)&amp;"-",ROUND(E21/第41表!E21*100,1))</f>
        <v>0.6</v>
      </c>
      <c r="Y21" s="51">
        <f>IF(第41表!F21=0,REPT(" ",3)&amp;"-",ROUND(F21/第41表!F21*100,1))</f>
        <v>0.3</v>
      </c>
      <c r="Z21" s="50">
        <f t="shared" si="12"/>
        <v>2</v>
      </c>
      <c r="AA21" s="50">
        <v>1</v>
      </c>
      <c r="AB21" s="50">
        <v>1</v>
      </c>
      <c r="AC21" s="51">
        <f t="shared" si="13"/>
        <v>66.7</v>
      </c>
      <c r="AD21" s="51">
        <f t="shared" si="14"/>
        <v>50</v>
      </c>
      <c r="AE21" s="51">
        <f t="shared" si="5"/>
        <v>100</v>
      </c>
      <c r="AF21" s="74"/>
      <c r="AG21" s="27" t="s">
        <v>9</v>
      </c>
    </row>
    <row r="22" spans="1:33" ht="45" customHeight="1">
      <c r="A22" s="45"/>
      <c r="B22" s="27" t="s">
        <v>44</v>
      </c>
      <c r="C22" s="35"/>
      <c r="D22" s="49">
        <f t="shared" si="6"/>
        <v>3</v>
      </c>
      <c r="E22" s="50">
        <f t="shared" si="3"/>
        <v>3</v>
      </c>
      <c r="F22" s="50">
        <f t="shared" si="4"/>
        <v>0</v>
      </c>
      <c r="G22" s="50">
        <f t="shared" si="7"/>
        <v>3</v>
      </c>
      <c r="H22" s="50">
        <f>+第41表!AA22</f>
        <v>3</v>
      </c>
      <c r="I22" s="50">
        <f>+第41表!AB22</f>
        <v>0</v>
      </c>
      <c r="J22" s="50">
        <f t="shared" si="8"/>
        <v>0</v>
      </c>
      <c r="K22" s="50">
        <v>0</v>
      </c>
      <c r="L22" s="50">
        <v>0</v>
      </c>
      <c r="M22" s="50">
        <f t="shared" si="9"/>
        <v>0</v>
      </c>
      <c r="N22" s="50">
        <v>0</v>
      </c>
      <c r="O22" s="50">
        <v>0</v>
      </c>
      <c r="P22" s="50">
        <f t="shared" si="10"/>
        <v>0</v>
      </c>
      <c r="Q22" s="50">
        <v>0</v>
      </c>
      <c r="R22" s="50">
        <v>0</v>
      </c>
      <c r="S22" s="50"/>
      <c r="T22" s="50">
        <f t="shared" si="11"/>
        <v>0</v>
      </c>
      <c r="U22" s="50">
        <v>0</v>
      </c>
      <c r="V22" s="50">
        <v>0</v>
      </c>
      <c r="W22" s="51">
        <f>IF(第41表!D22=0,REPT(" ",3)&amp;"-",ROUND(D22/第41表!D22*100,1))</f>
        <v>0.9</v>
      </c>
      <c r="X22" s="51">
        <f>IF(第41表!E22=0,REPT(" ",3)&amp;"-",ROUND(E22/第41表!E22*100,1))</f>
        <v>1.8</v>
      </c>
      <c r="Y22" s="51">
        <f>IF(第41表!F22=0,REPT(" ",3)&amp;"-",ROUND(F22/第41表!F22*100,1))</f>
        <v>0</v>
      </c>
      <c r="Z22" s="50">
        <f t="shared" si="12"/>
        <v>3</v>
      </c>
      <c r="AA22" s="50">
        <v>3</v>
      </c>
      <c r="AB22" s="50">
        <v>0</v>
      </c>
      <c r="AC22" s="51">
        <f t="shared" si="13"/>
        <v>100</v>
      </c>
      <c r="AD22" s="51">
        <f t="shared" si="14"/>
        <v>100</v>
      </c>
      <c r="AE22" s="51" t="str">
        <f t="shared" si="5"/>
        <v xml:space="preserve">    -</v>
      </c>
      <c r="AF22" s="74"/>
      <c r="AG22" s="27" t="s">
        <v>10</v>
      </c>
    </row>
    <row r="23" spans="1:33" ht="45" customHeight="1">
      <c r="A23" s="27"/>
      <c r="B23" s="27" t="s">
        <v>45</v>
      </c>
      <c r="C23" s="39"/>
      <c r="D23" s="49">
        <f t="shared" si="6"/>
        <v>0</v>
      </c>
      <c r="E23" s="50">
        <f t="shared" si="3"/>
        <v>0</v>
      </c>
      <c r="F23" s="50">
        <f t="shared" si="4"/>
        <v>0</v>
      </c>
      <c r="G23" s="50">
        <f t="shared" si="7"/>
        <v>0</v>
      </c>
      <c r="H23" s="50">
        <f>+第41表!AA23</f>
        <v>0</v>
      </c>
      <c r="I23" s="50">
        <f>+第41表!AB23</f>
        <v>0</v>
      </c>
      <c r="J23" s="50">
        <f t="shared" si="8"/>
        <v>0</v>
      </c>
      <c r="K23" s="50">
        <v>0</v>
      </c>
      <c r="L23" s="50">
        <v>0</v>
      </c>
      <c r="M23" s="50">
        <f t="shared" si="9"/>
        <v>0</v>
      </c>
      <c r="N23" s="50">
        <v>0</v>
      </c>
      <c r="O23" s="50">
        <v>0</v>
      </c>
      <c r="P23" s="50">
        <f t="shared" si="10"/>
        <v>0</v>
      </c>
      <c r="Q23" s="50">
        <v>0</v>
      </c>
      <c r="R23" s="50">
        <v>0</v>
      </c>
      <c r="S23" s="50"/>
      <c r="T23" s="50">
        <f t="shared" si="11"/>
        <v>0</v>
      </c>
      <c r="U23" s="50">
        <v>0</v>
      </c>
      <c r="V23" s="50">
        <v>0</v>
      </c>
      <c r="W23" s="51">
        <f>IF(第41表!D23=0,REPT(" ",3)&amp;"-",ROUND(D23/第41表!D23*100,1))</f>
        <v>0</v>
      </c>
      <c r="X23" s="51">
        <f>IF(第41表!E23=0,REPT(" ",3)&amp;"-",ROUND(E23/第41表!E23*100,1))</f>
        <v>0</v>
      </c>
      <c r="Y23" s="51">
        <f>IF(第41表!F23=0,REPT(" ",3)&amp;"-",ROUND(F23/第41表!F23*100,1))</f>
        <v>0</v>
      </c>
      <c r="Z23" s="50">
        <f t="shared" si="12"/>
        <v>0</v>
      </c>
      <c r="AA23" s="50">
        <v>0</v>
      </c>
      <c r="AB23" s="50">
        <v>0</v>
      </c>
      <c r="AC23" s="51" t="str">
        <f t="shared" si="13"/>
        <v xml:space="preserve">    -</v>
      </c>
      <c r="AD23" s="51" t="str">
        <f t="shared" si="14"/>
        <v xml:space="preserve">    -</v>
      </c>
      <c r="AE23" s="51" t="str">
        <f t="shared" si="5"/>
        <v xml:space="preserve">    -</v>
      </c>
      <c r="AF23" s="74"/>
      <c r="AG23" s="65" t="s">
        <v>11</v>
      </c>
    </row>
    <row r="24" spans="1:33" ht="45" customHeight="1">
      <c r="A24" s="27"/>
      <c r="B24" s="27" t="s">
        <v>46</v>
      </c>
      <c r="C24" s="39"/>
      <c r="D24" s="49">
        <f t="shared" si="6"/>
        <v>0</v>
      </c>
      <c r="E24" s="50">
        <f t="shared" si="3"/>
        <v>0</v>
      </c>
      <c r="F24" s="50">
        <f t="shared" si="4"/>
        <v>0</v>
      </c>
      <c r="G24" s="50">
        <f t="shared" si="7"/>
        <v>0</v>
      </c>
      <c r="H24" s="50">
        <f>+第41表!AA24</f>
        <v>0</v>
      </c>
      <c r="I24" s="50">
        <f>+第41表!AB24</f>
        <v>0</v>
      </c>
      <c r="J24" s="50">
        <f t="shared" si="8"/>
        <v>0</v>
      </c>
      <c r="K24" s="50">
        <v>0</v>
      </c>
      <c r="L24" s="50">
        <v>0</v>
      </c>
      <c r="M24" s="50">
        <f t="shared" si="9"/>
        <v>0</v>
      </c>
      <c r="N24" s="50">
        <v>0</v>
      </c>
      <c r="O24" s="50">
        <v>0</v>
      </c>
      <c r="P24" s="50">
        <f t="shared" si="10"/>
        <v>0</v>
      </c>
      <c r="Q24" s="50">
        <v>0</v>
      </c>
      <c r="R24" s="50">
        <v>0</v>
      </c>
      <c r="S24" s="50"/>
      <c r="T24" s="50">
        <f t="shared" si="11"/>
        <v>0</v>
      </c>
      <c r="U24" s="50">
        <v>0</v>
      </c>
      <c r="V24" s="50">
        <v>0</v>
      </c>
      <c r="W24" s="51">
        <f>IF(第41表!D24=0,REPT(" ",3)&amp;"-",ROUND(D24/第41表!D24*100,1))</f>
        <v>0</v>
      </c>
      <c r="X24" s="51">
        <f>IF(第41表!E24=0,REPT(" ",3)&amp;"-",ROUND(E24/第41表!E24*100,1))</f>
        <v>0</v>
      </c>
      <c r="Y24" s="51">
        <f>IF(第41表!F24=0,REPT(" ",3)&amp;"-",ROUND(F24/第41表!F24*100,1))</f>
        <v>0</v>
      </c>
      <c r="Z24" s="50">
        <f t="shared" si="12"/>
        <v>0</v>
      </c>
      <c r="AA24" s="50">
        <v>0</v>
      </c>
      <c r="AB24" s="50">
        <v>0</v>
      </c>
      <c r="AC24" s="51" t="str">
        <f t="shared" si="13"/>
        <v xml:space="preserve">    -</v>
      </c>
      <c r="AD24" s="51" t="str">
        <f t="shared" si="14"/>
        <v xml:space="preserve">    -</v>
      </c>
      <c r="AE24" s="51" t="str">
        <f t="shared" si="5"/>
        <v xml:space="preserve">    -</v>
      </c>
      <c r="AF24" s="74"/>
      <c r="AG24" s="27" t="s">
        <v>12</v>
      </c>
    </row>
    <row r="25" spans="1:33" ht="45" customHeight="1">
      <c r="A25" s="27"/>
      <c r="B25" s="27" t="s">
        <v>47</v>
      </c>
      <c r="C25" s="38"/>
      <c r="D25" s="49">
        <f t="shared" si="6"/>
        <v>0</v>
      </c>
      <c r="E25" s="50">
        <f t="shared" si="3"/>
        <v>0</v>
      </c>
      <c r="F25" s="50">
        <f t="shared" si="4"/>
        <v>0</v>
      </c>
      <c r="G25" s="50">
        <f t="shared" si="7"/>
        <v>0</v>
      </c>
      <c r="H25" s="50">
        <f>+第41表!AA25</f>
        <v>0</v>
      </c>
      <c r="I25" s="50">
        <f>+第41表!AB25</f>
        <v>0</v>
      </c>
      <c r="J25" s="50">
        <f t="shared" si="8"/>
        <v>0</v>
      </c>
      <c r="K25" s="50">
        <v>0</v>
      </c>
      <c r="L25" s="50">
        <v>0</v>
      </c>
      <c r="M25" s="50">
        <f t="shared" si="9"/>
        <v>0</v>
      </c>
      <c r="N25" s="50">
        <v>0</v>
      </c>
      <c r="O25" s="50">
        <v>0</v>
      </c>
      <c r="P25" s="50">
        <f t="shared" si="10"/>
        <v>0</v>
      </c>
      <c r="Q25" s="50">
        <v>0</v>
      </c>
      <c r="R25" s="50">
        <v>0</v>
      </c>
      <c r="S25" s="50"/>
      <c r="T25" s="50">
        <f t="shared" si="11"/>
        <v>0</v>
      </c>
      <c r="U25" s="50">
        <v>0</v>
      </c>
      <c r="V25" s="50">
        <v>0</v>
      </c>
      <c r="W25" s="51">
        <f>IF(第41表!D25=0,REPT(" ",3)&amp;"-",ROUND(D25/第41表!D25*100,1))</f>
        <v>0</v>
      </c>
      <c r="X25" s="51">
        <f>IF(第41表!E25=0,REPT(" ",3)&amp;"-",ROUND(E25/第41表!E25*100,1))</f>
        <v>0</v>
      </c>
      <c r="Y25" s="51">
        <f>IF(第41表!F25=0,REPT(" ",3)&amp;"-",ROUND(F25/第41表!F25*100,1))</f>
        <v>0</v>
      </c>
      <c r="Z25" s="50">
        <f t="shared" si="12"/>
        <v>0</v>
      </c>
      <c r="AA25" s="50">
        <v>0</v>
      </c>
      <c r="AB25" s="50">
        <v>0</v>
      </c>
      <c r="AC25" s="51" t="str">
        <f t="shared" si="13"/>
        <v xml:space="preserve">    -</v>
      </c>
      <c r="AD25" s="51" t="str">
        <f t="shared" si="14"/>
        <v xml:space="preserve">    -</v>
      </c>
      <c r="AE25" s="51" t="str">
        <f t="shared" si="5"/>
        <v xml:space="preserve">    -</v>
      </c>
      <c r="AF25" s="74"/>
      <c r="AG25" s="65" t="s">
        <v>13</v>
      </c>
    </row>
    <row r="26" spans="1:33" ht="45" customHeight="1">
      <c r="A26" s="45"/>
      <c r="B26" s="27" t="s">
        <v>48</v>
      </c>
      <c r="C26" s="38"/>
      <c r="D26" s="49">
        <f t="shared" si="6"/>
        <v>0</v>
      </c>
      <c r="E26" s="50">
        <f t="shared" si="3"/>
        <v>0</v>
      </c>
      <c r="F26" s="50">
        <f t="shared" si="4"/>
        <v>0</v>
      </c>
      <c r="G26" s="50">
        <f t="shared" si="7"/>
        <v>0</v>
      </c>
      <c r="H26" s="50">
        <f>+第41表!AA26</f>
        <v>0</v>
      </c>
      <c r="I26" s="50">
        <f>+第41表!AB26</f>
        <v>0</v>
      </c>
      <c r="J26" s="50">
        <f t="shared" si="8"/>
        <v>0</v>
      </c>
      <c r="K26" s="50">
        <v>0</v>
      </c>
      <c r="L26" s="50">
        <v>0</v>
      </c>
      <c r="M26" s="50">
        <f t="shared" si="9"/>
        <v>0</v>
      </c>
      <c r="N26" s="50">
        <v>0</v>
      </c>
      <c r="O26" s="50">
        <v>0</v>
      </c>
      <c r="P26" s="50">
        <f t="shared" si="10"/>
        <v>0</v>
      </c>
      <c r="Q26" s="50">
        <v>0</v>
      </c>
      <c r="R26" s="50">
        <v>0</v>
      </c>
      <c r="S26" s="50"/>
      <c r="T26" s="50">
        <f t="shared" si="11"/>
        <v>0</v>
      </c>
      <c r="U26" s="50">
        <v>0</v>
      </c>
      <c r="V26" s="50">
        <v>0</v>
      </c>
      <c r="W26" s="51">
        <f>IF(第41表!D26=0,REPT(" ",3)&amp;"-",ROUND(D26/第41表!D26*100,1))</f>
        <v>0</v>
      </c>
      <c r="X26" s="51">
        <f>IF(第41表!E26=0,REPT(" ",3)&amp;"-",ROUND(E26/第41表!E26*100,1))</f>
        <v>0</v>
      </c>
      <c r="Y26" s="51">
        <f>IF(第41表!F26=0,REPT(" ",3)&amp;"-",ROUND(F26/第41表!F26*100,1))</f>
        <v>0</v>
      </c>
      <c r="Z26" s="50">
        <f t="shared" si="12"/>
        <v>0</v>
      </c>
      <c r="AA26" s="50">
        <v>0</v>
      </c>
      <c r="AB26" s="50">
        <v>0</v>
      </c>
      <c r="AC26" s="51" t="str">
        <f t="shared" si="13"/>
        <v xml:space="preserve">    -</v>
      </c>
      <c r="AD26" s="51" t="str">
        <f t="shared" si="14"/>
        <v xml:space="preserve">    -</v>
      </c>
      <c r="AE26" s="51" t="str">
        <f t="shared" si="5"/>
        <v xml:space="preserve">    -</v>
      </c>
      <c r="AF26" s="74"/>
      <c r="AG26" s="27" t="s">
        <v>14</v>
      </c>
    </row>
    <row r="27" spans="1:33" ht="45" customHeight="1">
      <c r="A27" s="45"/>
      <c r="B27" s="27" t="s">
        <v>49</v>
      </c>
      <c r="C27" s="38"/>
      <c r="D27" s="49">
        <f t="shared" si="6"/>
        <v>8</v>
      </c>
      <c r="E27" s="50">
        <f t="shared" si="3"/>
        <v>7</v>
      </c>
      <c r="F27" s="50">
        <f t="shared" si="4"/>
        <v>1</v>
      </c>
      <c r="G27" s="50">
        <f t="shared" si="7"/>
        <v>8</v>
      </c>
      <c r="H27" s="50">
        <f>+第41表!AA27</f>
        <v>7</v>
      </c>
      <c r="I27" s="50">
        <f>+第41表!AB27</f>
        <v>1</v>
      </c>
      <c r="J27" s="50">
        <f t="shared" si="8"/>
        <v>0</v>
      </c>
      <c r="K27" s="50">
        <v>0</v>
      </c>
      <c r="L27" s="50">
        <v>0</v>
      </c>
      <c r="M27" s="50">
        <f t="shared" si="9"/>
        <v>0</v>
      </c>
      <c r="N27" s="50">
        <v>0</v>
      </c>
      <c r="O27" s="50">
        <v>0</v>
      </c>
      <c r="P27" s="50">
        <f t="shared" si="10"/>
        <v>0</v>
      </c>
      <c r="Q27" s="50">
        <v>0</v>
      </c>
      <c r="R27" s="50">
        <v>0</v>
      </c>
      <c r="S27" s="50"/>
      <c r="T27" s="50">
        <f t="shared" si="11"/>
        <v>0</v>
      </c>
      <c r="U27" s="50">
        <v>0</v>
      </c>
      <c r="V27" s="50">
        <v>0</v>
      </c>
      <c r="W27" s="51">
        <f>IF(第41表!D27=0,REPT(" ",3)&amp;"-",ROUND(D27/第41表!D27*100,1))</f>
        <v>1.4</v>
      </c>
      <c r="X27" s="51">
        <f>IF(第41表!E27=0,REPT(" ",3)&amp;"-",ROUND(E27/第41表!E27*100,1))</f>
        <v>2.4</v>
      </c>
      <c r="Y27" s="51">
        <f>IF(第41表!F27=0,REPT(" ",3)&amp;"-",ROUND(F27/第41表!F27*100,1))</f>
        <v>0.4</v>
      </c>
      <c r="Z27" s="50">
        <f t="shared" si="12"/>
        <v>7</v>
      </c>
      <c r="AA27" s="50">
        <v>6</v>
      </c>
      <c r="AB27" s="50">
        <v>1</v>
      </c>
      <c r="AC27" s="51">
        <f t="shared" si="13"/>
        <v>87.5</v>
      </c>
      <c r="AD27" s="51">
        <f t="shared" si="14"/>
        <v>85.7</v>
      </c>
      <c r="AE27" s="51">
        <f t="shared" si="5"/>
        <v>100</v>
      </c>
      <c r="AF27" s="74"/>
      <c r="AG27" s="27" t="s">
        <v>15</v>
      </c>
    </row>
    <row r="28" spans="1:33" ht="45" customHeight="1">
      <c r="A28" s="45"/>
      <c r="B28" s="27" t="s">
        <v>50</v>
      </c>
      <c r="C28" s="38"/>
      <c r="D28" s="49">
        <f t="shared" ref="D28:D35" si="15">SUM(E28:F28)</f>
        <v>0</v>
      </c>
      <c r="E28" s="50">
        <f t="shared" si="3"/>
        <v>0</v>
      </c>
      <c r="F28" s="50">
        <f t="shared" si="4"/>
        <v>0</v>
      </c>
      <c r="G28" s="50">
        <f t="shared" ref="G28:G35" si="16">SUM(H28:I28)</f>
        <v>0</v>
      </c>
      <c r="H28" s="50">
        <f>+第41表!AA28</f>
        <v>0</v>
      </c>
      <c r="I28" s="50">
        <f>+第41表!AB28</f>
        <v>0</v>
      </c>
      <c r="J28" s="50">
        <f t="shared" ref="J28:J35" si="17">SUM(K28:L28)</f>
        <v>0</v>
      </c>
      <c r="K28" s="50">
        <v>0</v>
      </c>
      <c r="L28" s="50">
        <v>0</v>
      </c>
      <c r="M28" s="50">
        <f t="shared" ref="M28:M35" si="18">SUM(N28:O28)</f>
        <v>0</v>
      </c>
      <c r="N28" s="50">
        <v>0</v>
      </c>
      <c r="O28" s="50">
        <v>0</v>
      </c>
      <c r="P28" s="50">
        <f t="shared" ref="P28:P35" si="19">SUM(Q28:R28)</f>
        <v>0</v>
      </c>
      <c r="Q28" s="50">
        <v>0</v>
      </c>
      <c r="R28" s="50">
        <v>0</v>
      </c>
      <c r="S28" s="50"/>
      <c r="T28" s="50">
        <f t="shared" ref="T28:T35" si="20">SUM(U28:V28)</f>
        <v>0</v>
      </c>
      <c r="U28" s="50">
        <v>0</v>
      </c>
      <c r="V28" s="50">
        <v>0</v>
      </c>
      <c r="W28" s="51">
        <f>IF(第41表!D28=0,REPT(" ",3)&amp;"-",ROUND(D28/第41表!D28*100,1))</f>
        <v>0</v>
      </c>
      <c r="X28" s="51">
        <f>IF(第41表!E28=0,REPT(" ",3)&amp;"-",ROUND(E28/第41表!E28*100,1))</f>
        <v>0</v>
      </c>
      <c r="Y28" s="51">
        <f>IF(第41表!F28=0,REPT(" ",3)&amp;"-",ROUND(F28/第41表!F28*100,1))</f>
        <v>0</v>
      </c>
      <c r="Z28" s="50">
        <f t="shared" ref="Z28:Z35" si="21">SUM(AA28:AB28)</f>
        <v>0</v>
      </c>
      <c r="AA28" s="50">
        <v>0</v>
      </c>
      <c r="AB28" s="50">
        <v>0</v>
      </c>
      <c r="AC28" s="51" t="str">
        <f t="shared" si="13"/>
        <v xml:space="preserve">    -</v>
      </c>
      <c r="AD28" s="51" t="str">
        <f t="shared" si="14"/>
        <v xml:space="preserve">    -</v>
      </c>
      <c r="AE28" s="51" t="str">
        <f t="shared" si="5"/>
        <v xml:space="preserve">    -</v>
      </c>
      <c r="AF28" s="74"/>
      <c r="AG28" s="65" t="s">
        <v>27</v>
      </c>
    </row>
    <row r="29" spans="1:33" ht="45" customHeight="1">
      <c r="A29" s="45"/>
      <c r="B29" s="27" t="s">
        <v>51</v>
      </c>
      <c r="C29" s="38"/>
      <c r="D29" s="49">
        <f>SUM(E29:F29)</f>
        <v>4</v>
      </c>
      <c r="E29" s="50">
        <f t="shared" si="3"/>
        <v>4</v>
      </c>
      <c r="F29" s="50">
        <f t="shared" si="4"/>
        <v>0</v>
      </c>
      <c r="G29" s="50">
        <f>SUM(H29:I29)</f>
        <v>4</v>
      </c>
      <c r="H29" s="50">
        <f>+第41表!AA29</f>
        <v>4</v>
      </c>
      <c r="I29" s="50">
        <f>+第41表!AB29</f>
        <v>0</v>
      </c>
      <c r="J29" s="50">
        <f>SUM(K29:L29)</f>
        <v>0</v>
      </c>
      <c r="K29" s="50">
        <v>0</v>
      </c>
      <c r="L29" s="50">
        <v>0</v>
      </c>
      <c r="M29" s="50">
        <f>SUM(N29:O29)</f>
        <v>0</v>
      </c>
      <c r="N29" s="50">
        <v>0</v>
      </c>
      <c r="O29" s="50">
        <v>0</v>
      </c>
      <c r="P29" s="50">
        <f>SUM(Q29:R29)</f>
        <v>0</v>
      </c>
      <c r="Q29" s="50">
        <v>0</v>
      </c>
      <c r="R29" s="50">
        <v>0</v>
      </c>
      <c r="S29" s="50"/>
      <c r="T29" s="50">
        <f>SUM(U29:V29)</f>
        <v>0</v>
      </c>
      <c r="U29" s="50">
        <v>0</v>
      </c>
      <c r="V29" s="50">
        <v>0</v>
      </c>
      <c r="W29" s="51">
        <f>IF(第41表!D29=0,REPT(" ",3)&amp;"-",ROUND(D29/第41表!D29*100,1))</f>
        <v>1.4</v>
      </c>
      <c r="X29" s="51">
        <f>IF(第41表!E29=0,REPT(" ",3)&amp;"-",ROUND(E29/第41表!E29*100,1))</f>
        <v>2.6</v>
      </c>
      <c r="Y29" s="51">
        <f>IF(第41表!F29=0,REPT(" ",3)&amp;"-",ROUND(F29/第41表!F29*100,1))</f>
        <v>0</v>
      </c>
      <c r="Z29" s="50">
        <f>SUM(AA29:AB29)</f>
        <v>4</v>
      </c>
      <c r="AA29" s="50">
        <v>4</v>
      </c>
      <c r="AB29" s="50">
        <v>0</v>
      </c>
      <c r="AC29" s="51">
        <f t="shared" si="13"/>
        <v>100</v>
      </c>
      <c r="AD29" s="51">
        <f t="shared" si="14"/>
        <v>100</v>
      </c>
      <c r="AE29" s="51" t="str">
        <f t="shared" si="5"/>
        <v xml:space="preserve">    -</v>
      </c>
      <c r="AF29" s="74"/>
      <c r="AG29" s="27" t="s">
        <v>29</v>
      </c>
    </row>
    <row r="30" spans="1:33" ht="45" customHeight="1">
      <c r="A30" s="45"/>
      <c r="B30" s="27" t="s">
        <v>52</v>
      </c>
      <c r="C30" s="38"/>
      <c r="D30" s="49">
        <f>SUM(E30:F30)</f>
        <v>0</v>
      </c>
      <c r="E30" s="50">
        <f t="shared" si="3"/>
        <v>0</v>
      </c>
      <c r="F30" s="50">
        <v>0</v>
      </c>
      <c r="G30" s="50">
        <f>SUM(H30:I30)</f>
        <v>0</v>
      </c>
      <c r="H30" s="50">
        <f>+第41表!AA30</f>
        <v>0</v>
      </c>
      <c r="I30" s="50">
        <f>+第41表!AB30</f>
        <v>0</v>
      </c>
      <c r="J30" s="50">
        <f>SUM(K30:L30)</f>
        <v>0</v>
      </c>
      <c r="K30" s="50">
        <v>0</v>
      </c>
      <c r="L30" s="50">
        <v>0</v>
      </c>
      <c r="M30" s="50">
        <f>SUM(N30:O30)</f>
        <v>0</v>
      </c>
      <c r="N30" s="50">
        <v>0</v>
      </c>
      <c r="O30" s="50">
        <v>0</v>
      </c>
      <c r="P30" s="50">
        <f>SUM(Q30:R30)</f>
        <v>0</v>
      </c>
      <c r="Q30" s="50">
        <v>0</v>
      </c>
      <c r="R30" s="50">
        <v>0</v>
      </c>
      <c r="S30" s="50"/>
      <c r="T30" s="50">
        <f>SUM(U30:V30)</f>
        <v>0</v>
      </c>
      <c r="U30" s="50">
        <v>0</v>
      </c>
      <c r="V30" s="50">
        <v>0</v>
      </c>
      <c r="W30" s="51">
        <f>IF(第41表!D30=0,REPT(" ",3)&amp;"-",ROUND(D30/第41表!D30*100,1))</f>
        <v>0</v>
      </c>
      <c r="X30" s="51">
        <f>IF(第41表!E30=0,REPT(" ",3)&amp;"-",ROUND(E30/第41表!E30*100,1))</f>
        <v>0</v>
      </c>
      <c r="Y30" s="51">
        <f>IF(第41表!F30=0,REPT(" ",3)&amp;"-",ROUND(F30/第41表!F30*100,1))</f>
        <v>0</v>
      </c>
      <c r="Z30" s="50">
        <f>SUM(AA30:AB30)</f>
        <v>0</v>
      </c>
      <c r="AA30" s="50">
        <v>0</v>
      </c>
      <c r="AB30" s="50">
        <v>0</v>
      </c>
      <c r="AC30" s="51" t="str">
        <f t="shared" si="13"/>
        <v xml:space="preserve">    -</v>
      </c>
      <c r="AD30" s="51" t="str">
        <f t="shared" si="14"/>
        <v xml:space="preserve">    -</v>
      </c>
      <c r="AE30" s="51" t="str">
        <f t="shared" si="5"/>
        <v xml:space="preserve">    -</v>
      </c>
      <c r="AF30" s="74"/>
      <c r="AG30" s="27" t="s">
        <v>30</v>
      </c>
    </row>
    <row r="31" spans="1:33" ht="22.5" customHeight="1">
      <c r="A31" s="45"/>
      <c r="B31" s="27"/>
      <c r="C31" s="38"/>
      <c r="D31" s="49"/>
      <c r="E31" s="50"/>
      <c r="F31" s="50"/>
      <c r="G31" s="50"/>
      <c r="H31" s="50"/>
      <c r="I31" s="50"/>
      <c r="J31" s="50"/>
      <c r="K31" s="50"/>
      <c r="L31" s="50">
        <v>0</v>
      </c>
      <c r="M31" s="50"/>
      <c r="N31" s="50">
        <v>0</v>
      </c>
      <c r="O31" s="50">
        <v>0</v>
      </c>
      <c r="P31" s="50"/>
      <c r="Q31" s="50">
        <v>0</v>
      </c>
      <c r="R31" s="50">
        <v>0</v>
      </c>
      <c r="S31" s="50"/>
      <c r="T31" s="50"/>
      <c r="U31" s="50">
        <v>0</v>
      </c>
      <c r="V31" s="50">
        <v>0</v>
      </c>
      <c r="W31" s="51"/>
      <c r="X31" s="51"/>
      <c r="Y31" s="51"/>
      <c r="Z31" s="50"/>
      <c r="AA31" s="50"/>
      <c r="AB31" s="50"/>
      <c r="AC31" s="51"/>
      <c r="AD31" s="51"/>
      <c r="AE31" s="51"/>
      <c r="AF31" s="74"/>
      <c r="AG31" s="27"/>
    </row>
    <row r="32" spans="1:33" ht="45" customHeight="1">
      <c r="A32" s="23"/>
      <c r="B32" s="22" t="s">
        <v>53</v>
      </c>
      <c r="C32" s="43"/>
      <c r="D32" s="49">
        <f t="shared" si="15"/>
        <v>0</v>
      </c>
      <c r="E32" s="50">
        <f t="shared" ref="E32:F35" si="22">H32+K32+N32+Q32+U32</f>
        <v>0</v>
      </c>
      <c r="F32" s="50">
        <f t="shared" si="22"/>
        <v>0</v>
      </c>
      <c r="G32" s="50">
        <f t="shared" si="16"/>
        <v>0</v>
      </c>
      <c r="H32" s="50">
        <f>+第41表!AA32</f>
        <v>0</v>
      </c>
      <c r="I32" s="50">
        <f>+第41表!AB32</f>
        <v>0</v>
      </c>
      <c r="J32" s="50">
        <f t="shared" si="17"/>
        <v>0</v>
      </c>
      <c r="K32" s="50">
        <v>0</v>
      </c>
      <c r="L32" s="50">
        <v>0</v>
      </c>
      <c r="M32" s="50">
        <f t="shared" si="18"/>
        <v>0</v>
      </c>
      <c r="N32" s="50">
        <v>0</v>
      </c>
      <c r="O32" s="50">
        <v>0</v>
      </c>
      <c r="P32" s="50">
        <f t="shared" si="19"/>
        <v>0</v>
      </c>
      <c r="Q32" s="50">
        <v>0</v>
      </c>
      <c r="R32" s="50">
        <v>0</v>
      </c>
      <c r="S32" s="50"/>
      <c r="T32" s="50">
        <f t="shared" si="20"/>
        <v>0</v>
      </c>
      <c r="U32" s="50">
        <v>0</v>
      </c>
      <c r="V32" s="50">
        <v>0</v>
      </c>
      <c r="W32" s="51">
        <f>IF(第41表!D32=0,REPT(" ",3)&amp;"-",ROUND(D32/第41表!D32*100,1))</f>
        <v>0</v>
      </c>
      <c r="X32" s="51">
        <f>IF(第41表!E32=0,REPT(" ",3)&amp;"-",ROUND(E32/第41表!E32*100,1))</f>
        <v>0</v>
      </c>
      <c r="Y32" s="51">
        <f>IF(第41表!F32=0,REPT(" ",3)&amp;"-",ROUND(F32/第41表!F32*100,1))</f>
        <v>0</v>
      </c>
      <c r="Z32" s="50">
        <f t="shared" si="21"/>
        <v>0</v>
      </c>
      <c r="AA32" s="50">
        <v>0</v>
      </c>
      <c r="AB32" s="50">
        <v>0</v>
      </c>
      <c r="AC32" s="51" t="str">
        <f t="shared" si="13"/>
        <v xml:space="preserve">    -</v>
      </c>
      <c r="AD32" s="51" t="str">
        <f t="shared" si="14"/>
        <v xml:space="preserve">    -</v>
      </c>
      <c r="AE32" s="51" t="str">
        <f t="shared" si="5"/>
        <v xml:space="preserve">    -</v>
      </c>
      <c r="AF32" s="76"/>
      <c r="AG32" s="72" t="s">
        <v>16</v>
      </c>
    </row>
    <row r="33" spans="1:33" ht="45" customHeight="1">
      <c r="A33" s="25"/>
      <c r="B33" s="27" t="s">
        <v>54</v>
      </c>
      <c r="C33" s="40"/>
      <c r="D33" s="49">
        <f t="shared" si="15"/>
        <v>2</v>
      </c>
      <c r="E33" s="50">
        <f t="shared" si="22"/>
        <v>2</v>
      </c>
      <c r="F33" s="50">
        <f t="shared" si="22"/>
        <v>0</v>
      </c>
      <c r="G33" s="50">
        <f t="shared" si="16"/>
        <v>1</v>
      </c>
      <c r="H33" s="50">
        <f>+第41表!AA33</f>
        <v>1</v>
      </c>
      <c r="I33" s="50">
        <f>+第41表!AB33</f>
        <v>0</v>
      </c>
      <c r="J33" s="50">
        <f t="shared" si="17"/>
        <v>0</v>
      </c>
      <c r="K33" s="50">
        <v>0</v>
      </c>
      <c r="L33" s="50">
        <v>0</v>
      </c>
      <c r="M33" s="50">
        <f t="shared" si="18"/>
        <v>0</v>
      </c>
      <c r="N33" s="50">
        <v>0</v>
      </c>
      <c r="O33" s="50">
        <v>0</v>
      </c>
      <c r="P33" s="50">
        <f t="shared" si="19"/>
        <v>1</v>
      </c>
      <c r="Q33" s="50">
        <v>1</v>
      </c>
      <c r="R33" s="50">
        <v>0</v>
      </c>
      <c r="S33" s="50"/>
      <c r="T33" s="50">
        <f t="shared" si="20"/>
        <v>0</v>
      </c>
      <c r="U33" s="50">
        <v>0</v>
      </c>
      <c r="V33" s="50">
        <v>0</v>
      </c>
      <c r="W33" s="51">
        <f>IF(第41表!D33=0,REPT(" ",3)&amp;"-",ROUND(D33/第41表!D33*100,1))</f>
        <v>0.7</v>
      </c>
      <c r="X33" s="51">
        <f>IF(第41表!E33=0,REPT(" ",3)&amp;"-",ROUND(E33/第41表!E33*100,1))</f>
        <v>1.3</v>
      </c>
      <c r="Y33" s="51">
        <f>IF(第41表!F33=0,REPT(" ",3)&amp;"-",ROUND(F33/第41表!F33*100,1))</f>
        <v>0</v>
      </c>
      <c r="Z33" s="50">
        <f t="shared" si="21"/>
        <v>1</v>
      </c>
      <c r="AA33" s="50">
        <v>1</v>
      </c>
      <c r="AB33" s="50">
        <v>0</v>
      </c>
      <c r="AC33" s="51">
        <f t="shared" si="13"/>
        <v>50</v>
      </c>
      <c r="AD33" s="51">
        <f t="shared" si="14"/>
        <v>50</v>
      </c>
      <c r="AE33" s="51" t="str">
        <f t="shared" si="5"/>
        <v xml:space="preserve">    -</v>
      </c>
      <c r="AF33" s="74"/>
      <c r="AG33" s="27" t="s">
        <v>17</v>
      </c>
    </row>
    <row r="34" spans="1:33" ht="45" customHeight="1">
      <c r="A34" s="25"/>
      <c r="B34" s="27" t="s">
        <v>55</v>
      </c>
      <c r="C34" s="40"/>
      <c r="D34" s="49">
        <f t="shared" si="15"/>
        <v>0</v>
      </c>
      <c r="E34" s="50">
        <f t="shared" si="22"/>
        <v>0</v>
      </c>
      <c r="F34" s="50">
        <f t="shared" si="22"/>
        <v>0</v>
      </c>
      <c r="G34" s="50">
        <f t="shared" si="16"/>
        <v>0</v>
      </c>
      <c r="H34" s="50">
        <f>+第41表!AA34</f>
        <v>0</v>
      </c>
      <c r="I34" s="50">
        <f>+第41表!AB34</f>
        <v>0</v>
      </c>
      <c r="J34" s="50">
        <f t="shared" si="17"/>
        <v>0</v>
      </c>
      <c r="K34" s="50">
        <v>0</v>
      </c>
      <c r="L34" s="50">
        <v>0</v>
      </c>
      <c r="M34" s="50">
        <f t="shared" si="18"/>
        <v>0</v>
      </c>
      <c r="N34" s="50">
        <v>0</v>
      </c>
      <c r="O34" s="50">
        <v>0</v>
      </c>
      <c r="P34" s="50">
        <f t="shared" si="19"/>
        <v>0</v>
      </c>
      <c r="Q34" s="50">
        <v>0</v>
      </c>
      <c r="R34" s="50">
        <v>0</v>
      </c>
      <c r="S34" s="50"/>
      <c r="T34" s="50">
        <f t="shared" si="20"/>
        <v>0</v>
      </c>
      <c r="U34" s="50">
        <v>0</v>
      </c>
      <c r="V34" s="50">
        <v>0</v>
      </c>
      <c r="W34" s="51">
        <f>IF(第41表!D34=0,REPT(" ",3)&amp;"-",ROUND(D34/第41表!D34*100,1))</f>
        <v>0</v>
      </c>
      <c r="X34" s="51">
        <f>IF(第41表!E34=0,REPT(" ",3)&amp;"-",ROUND(E34/第41表!E34*100,1))</f>
        <v>0</v>
      </c>
      <c r="Y34" s="51">
        <f>IF(第41表!F34=0,REPT(" ",3)&amp;"-",ROUND(F34/第41表!F34*100,1))</f>
        <v>0</v>
      </c>
      <c r="Z34" s="50">
        <f t="shared" si="21"/>
        <v>0</v>
      </c>
      <c r="AA34" s="50">
        <v>0</v>
      </c>
      <c r="AB34" s="50">
        <v>0</v>
      </c>
      <c r="AC34" s="51" t="str">
        <f t="shared" si="13"/>
        <v xml:space="preserve">    -</v>
      </c>
      <c r="AD34" s="51" t="str">
        <f t="shared" si="14"/>
        <v xml:space="preserve">    -</v>
      </c>
      <c r="AE34" s="51" t="str">
        <f t="shared" si="5"/>
        <v xml:space="preserve">    -</v>
      </c>
      <c r="AF34" s="74"/>
      <c r="AG34" s="27" t="s">
        <v>18</v>
      </c>
    </row>
    <row r="35" spans="1:33" ht="45" customHeight="1">
      <c r="A35" s="28"/>
      <c r="B35" s="32" t="s">
        <v>56</v>
      </c>
      <c r="C35" s="41"/>
      <c r="D35" s="52">
        <f t="shared" si="15"/>
        <v>1</v>
      </c>
      <c r="E35" s="53">
        <f t="shared" si="22"/>
        <v>1</v>
      </c>
      <c r="F35" s="53">
        <f t="shared" si="22"/>
        <v>0</v>
      </c>
      <c r="G35" s="53">
        <f t="shared" si="16"/>
        <v>0</v>
      </c>
      <c r="H35" s="53">
        <f>+第41表!AA35</f>
        <v>0</v>
      </c>
      <c r="I35" s="53">
        <f>+第41表!AB35</f>
        <v>0</v>
      </c>
      <c r="J35" s="53">
        <f t="shared" si="17"/>
        <v>1</v>
      </c>
      <c r="K35" s="53">
        <v>1</v>
      </c>
      <c r="L35" s="53">
        <v>0</v>
      </c>
      <c r="M35" s="53">
        <f t="shared" si="18"/>
        <v>0</v>
      </c>
      <c r="N35" s="53">
        <v>0</v>
      </c>
      <c r="O35" s="53">
        <v>0</v>
      </c>
      <c r="P35" s="53">
        <f t="shared" si="19"/>
        <v>0</v>
      </c>
      <c r="Q35" s="53">
        <v>0</v>
      </c>
      <c r="R35" s="53">
        <v>0</v>
      </c>
      <c r="S35" s="50"/>
      <c r="T35" s="53">
        <f t="shared" si="20"/>
        <v>0</v>
      </c>
      <c r="U35" s="53">
        <v>0</v>
      </c>
      <c r="V35" s="53">
        <v>0</v>
      </c>
      <c r="W35" s="54">
        <f>IF(第41表!D35=0,REPT(" ",3)&amp;"-",ROUND(D35/第41表!D35*100,1))</f>
        <v>0.7</v>
      </c>
      <c r="X35" s="54">
        <f>IF(第41表!E35=0,REPT(" ",3)&amp;"-",ROUND(E35/第41表!E35*100,1))</f>
        <v>1.5</v>
      </c>
      <c r="Y35" s="54">
        <f>IF(第41表!F35=0,REPT(" ",3)&amp;"-",ROUND(F35/第41表!F35*100,1))</f>
        <v>0</v>
      </c>
      <c r="Z35" s="53">
        <f t="shared" si="21"/>
        <v>0</v>
      </c>
      <c r="AA35" s="53">
        <v>0</v>
      </c>
      <c r="AB35" s="53">
        <v>0</v>
      </c>
      <c r="AC35" s="54">
        <f t="shared" si="13"/>
        <v>0</v>
      </c>
      <c r="AD35" s="54">
        <f t="shared" si="14"/>
        <v>0</v>
      </c>
      <c r="AE35" s="54" t="str">
        <f t="shared" si="5"/>
        <v xml:space="preserve">    -</v>
      </c>
      <c r="AF35" s="75"/>
      <c r="AG35" s="32" t="s">
        <v>19</v>
      </c>
    </row>
    <row r="36" spans="1:33" s="48" customFormat="1" ht="45" customHeight="1">
      <c r="C36" s="48" t="s">
        <v>117</v>
      </c>
    </row>
  </sheetData>
  <mergeCells count="40">
    <mergeCell ref="AF3:AG7"/>
    <mergeCell ref="J1:L1"/>
    <mergeCell ref="J3:L4"/>
    <mergeCell ref="M3:O4"/>
    <mergeCell ref="P3:R4"/>
    <mergeCell ref="T3:V4"/>
    <mergeCell ref="AC5:AC7"/>
    <mergeCell ref="AD5:AD7"/>
    <mergeCell ref="AE5:AE7"/>
    <mergeCell ref="Z4:AB4"/>
    <mergeCell ref="V5:V7"/>
    <mergeCell ref="AC4:AE4"/>
    <mergeCell ref="Z3:AE3"/>
    <mergeCell ref="W5:W7"/>
    <mergeCell ref="X5:X7"/>
    <mergeCell ref="Y5:Y7"/>
    <mergeCell ref="Z5:Z7"/>
    <mergeCell ref="AA5:AA7"/>
    <mergeCell ref="AB5:AB7"/>
    <mergeCell ref="P5:P7"/>
    <mergeCell ref="Q5:Q7"/>
    <mergeCell ref="R5:R7"/>
    <mergeCell ref="T5:T7"/>
    <mergeCell ref="U5:U7"/>
    <mergeCell ref="I5:I7"/>
    <mergeCell ref="W3:Y4"/>
    <mergeCell ref="D3:F4"/>
    <mergeCell ref="G3:I4"/>
    <mergeCell ref="A3:C7"/>
    <mergeCell ref="D5:D7"/>
    <mergeCell ref="E5:E7"/>
    <mergeCell ref="F5:F7"/>
    <mergeCell ref="G5:G7"/>
    <mergeCell ref="H5:H7"/>
    <mergeCell ref="J5:J7"/>
    <mergeCell ref="K5:K7"/>
    <mergeCell ref="L5:L7"/>
    <mergeCell ref="M5:M7"/>
    <mergeCell ref="N5:N7"/>
    <mergeCell ref="O5:O7"/>
  </mergeCells>
  <phoneticPr fontId="1"/>
  <printOptions gridLinesSet="0"/>
  <pageMargins left="0.59055118110236227" right="0.78740157480314965" top="0.98425196850393704" bottom="0.94488188976377963" header="0.51181102362204722" footer="0.51181102362204722"/>
  <pageSetup paperSize="9" scale="55" orientation="portrait" r:id="rId1"/>
  <headerFooter alignWithMargins="0"/>
  <ignoredErrors>
    <ignoredError sqref="E11 J11 M11 P11 M14 P14 D2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view="pageBreakPreview" zoomScale="60" zoomScaleNormal="60" workbookViewId="0">
      <selection activeCell="B1" sqref="B1"/>
    </sheetView>
  </sheetViews>
  <sheetFormatPr defaultRowHeight="27.95" customHeight="1"/>
  <cols>
    <col min="1" max="1" width="0.8984375" style="13" customWidth="1"/>
    <col min="2" max="2" width="13.796875" style="13" customWidth="1"/>
    <col min="3" max="3" width="0.8984375" style="13" customWidth="1"/>
    <col min="4" max="4" width="11.19921875" style="13" customWidth="1"/>
    <col min="5" max="6" width="10.69921875" style="13" customWidth="1"/>
    <col min="7" max="8" width="9.69921875" style="13" customWidth="1"/>
    <col min="9" max="9" width="7.69921875" style="13" customWidth="1"/>
    <col min="10" max="11" width="6.69921875" style="13" customWidth="1"/>
    <col min="12" max="12" width="7.19921875" style="13" customWidth="1"/>
    <col min="13" max="14" width="6.69921875" style="13" customWidth="1"/>
    <col min="15" max="18" width="5.69921875" style="13" customWidth="1"/>
    <col min="19" max="24" width="9.19921875" style="13" customWidth="1"/>
    <col min="25" max="27" width="8.69921875" style="13" customWidth="1"/>
    <col min="28" max="30" width="11.19921875" style="1" customWidth="1"/>
    <col min="31" max="31" width="1" style="1" customWidth="1"/>
    <col min="32" max="32" width="7.69921875" style="15" customWidth="1"/>
    <col min="33" max="16384" width="8.796875" style="13"/>
  </cols>
  <sheetData>
    <row r="1" spans="1:32" s="21" customFormat="1" ht="31.5" customHeight="1">
      <c r="B1" s="21" t="s">
        <v>107</v>
      </c>
      <c r="AF1" s="59"/>
    </row>
    <row r="2" spans="1:32" ht="31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4"/>
      <c r="AC2" s="4"/>
      <c r="AD2" s="4"/>
      <c r="AE2" s="4"/>
      <c r="AF2" s="16"/>
    </row>
    <row r="3" spans="1:32" ht="35.1" customHeight="1">
      <c r="A3" s="98" t="s">
        <v>78</v>
      </c>
      <c r="B3" s="98"/>
      <c r="C3" s="134"/>
      <c r="D3" s="172" t="s">
        <v>2</v>
      </c>
      <c r="E3" s="160" t="s">
        <v>71</v>
      </c>
      <c r="F3" s="180"/>
      <c r="G3" s="180"/>
      <c r="H3" s="180"/>
      <c r="I3" s="180"/>
      <c r="J3" s="180"/>
      <c r="K3" s="180"/>
      <c r="L3" s="180"/>
      <c r="M3" s="180"/>
      <c r="N3" s="180"/>
      <c r="O3" s="64"/>
      <c r="P3" s="62"/>
      <c r="Q3" s="63"/>
      <c r="R3" s="65"/>
      <c r="S3" s="139" t="s">
        <v>73</v>
      </c>
      <c r="T3" s="116"/>
      <c r="U3" s="117"/>
      <c r="V3" s="101" t="s">
        <v>74</v>
      </c>
      <c r="W3" s="122"/>
      <c r="X3" s="122"/>
      <c r="Y3" s="122"/>
      <c r="Z3" s="122"/>
      <c r="AA3" s="187"/>
      <c r="AB3" s="98" t="s">
        <v>24</v>
      </c>
      <c r="AC3" s="98"/>
      <c r="AD3" s="134"/>
      <c r="AE3" s="129" t="s">
        <v>83</v>
      </c>
      <c r="AF3" s="116"/>
    </row>
    <row r="4" spans="1:32" ht="35.1" customHeight="1">
      <c r="A4" s="99"/>
      <c r="B4" s="99"/>
      <c r="C4" s="176"/>
      <c r="D4" s="164"/>
      <c r="E4" s="160" t="s">
        <v>72</v>
      </c>
      <c r="F4" s="161"/>
      <c r="G4" s="161"/>
      <c r="H4" s="161"/>
      <c r="I4" s="161"/>
      <c r="J4" s="161"/>
      <c r="K4" s="161"/>
      <c r="L4" s="161"/>
      <c r="M4" s="161"/>
      <c r="N4" s="162"/>
      <c r="O4" s="91" t="s">
        <v>91</v>
      </c>
      <c r="P4" s="91"/>
      <c r="Q4" s="171"/>
      <c r="R4" s="46"/>
      <c r="S4" s="170"/>
      <c r="T4" s="91"/>
      <c r="U4" s="171"/>
      <c r="V4" s="188"/>
      <c r="W4" s="189"/>
      <c r="X4" s="189"/>
      <c r="Y4" s="189"/>
      <c r="Z4" s="189"/>
      <c r="AA4" s="190"/>
      <c r="AB4" s="100"/>
      <c r="AC4" s="100"/>
      <c r="AD4" s="135"/>
      <c r="AE4" s="181"/>
      <c r="AF4" s="91"/>
    </row>
    <row r="5" spans="1:32" ht="35.1" customHeight="1">
      <c r="A5" s="99"/>
      <c r="B5" s="99"/>
      <c r="C5" s="176"/>
      <c r="D5" s="164"/>
      <c r="E5" s="133" t="s">
        <v>61</v>
      </c>
      <c r="F5" s="177" t="s">
        <v>22</v>
      </c>
      <c r="G5" s="161"/>
      <c r="H5" s="178"/>
      <c r="I5" s="153" t="s">
        <v>31</v>
      </c>
      <c r="J5" s="113"/>
      <c r="K5" s="114"/>
      <c r="L5" s="160" t="s">
        <v>32</v>
      </c>
      <c r="M5" s="161"/>
      <c r="N5" s="162"/>
      <c r="O5" s="119"/>
      <c r="P5" s="119"/>
      <c r="Q5" s="120"/>
      <c r="R5" s="46"/>
      <c r="S5" s="118"/>
      <c r="T5" s="119"/>
      <c r="U5" s="120"/>
      <c r="V5" s="182" t="s">
        <v>75</v>
      </c>
      <c r="W5" s="183"/>
      <c r="X5" s="184"/>
      <c r="Y5" s="185" t="s">
        <v>76</v>
      </c>
      <c r="Z5" s="183"/>
      <c r="AA5" s="186"/>
      <c r="AB5" s="191" t="s">
        <v>2</v>
      </c>
      <c r="AC5" s="111" t="s">
        <v>3</v>
      </c>
      <c r="AD5" s="111" t="s">
        <v>4</v>
      </c>
      <c r="AE5" s="181"/>
      <c r="AF5" s="91"/>
    </row>
    <row r="6" spans="1:32" ht="26.1" customHeight="1">
      <c r="A6" s="99"/>
      <c r="B6" s="99"/>
      <c r="C6" s="176"/>
      <c r="D6" s="164"/>
      <c r="E6" s="179"/>
      <c r="F6" s="174" t="s">
        <v>2</v>
      </c>
      <c r="G6" s="111" t="s">
        <v>3</v>
      </c>
      <c r="H6" s="172" t="s">
        <v>4</v>
      </c>
      <c r="I6" s="174" t="s">
        <v>2</v>
      </c>
      <c r="J6" s="111" t="s">
        <v>3</v>
      </c>
      <c r="K6" s="172" t="s">
        <v>4</v>
      </c>
      <c r="L6" s="174" t="s">
        <v>2</v>
      </c>
      <c r="M6" s="111" t="s">
        <v>3</v>
      </c>
      <c r="N6" s="172" t="s">
        <v>4</v>
      </c>
      <c r="O6" s="134" t="s">
        <v>2</v>
      </c>
      <c r="P6" s="111" t="s">
        <v>3</v>
      </c>
      <c r="Q6" s="172" t="s">
        <v>4</v>
      </c>
      <c r="R6" s="25"/>
      <c r="S6" s="174" t="s">
        <v>2</v>
      </c>
      <c r="T6" s="111" t="s">
        <v>3</v>
      </c>
      <c r="U6" s="172" t="s">
        <v>4</v>
      </c>
      <c r="V6" s="174" t="s">
        <v>2</v>
      </c>
      <c r="W6" s="111" t="s">
        <v>3</v>
      </c>
      <c r="X6" s="172" t="s">
        <v>4</v>
      </c>
      <c r="Y6" s="174" t="s">
        <v>2</v>
      </c>
      <c r="Z6" s="111" t="s">
        <v>3</v>
      </c>
      <c r="AA6" s="172" t="s">
        <v>4</v>
      </c>
      <c r="AB6" s="192"/>
      <c r="AC6" s="106"/>
      <c r="AD6" s="106"/>
      <c r="AE6" s="181"/>
      <c r="AF6" s="91"/>
    </row>
    <row r="7" spans="1:32" ht="26.45" customHeight="1">
      <c r="A7" s="100"/>
      <c r="B7" s="100"/>
      <c r="C7" s="135"/>
      <c r="D7" s="165"/>
      <c r="E7" s="103"/>
      <c r="F7" s="175"/>
      <c r="G7" s="169"/>
      <c r="H7" s="173"/>
      <c r="I7" s="175"/>
      <c r="J7" s="169"/>
      <c r="K7" s="173"/>
      <c r="L7" s="175"/>
      <c r="M7" s="169"/>
      <c r="N7" s="173"/>
      <c r="O7" s="135"/>
      <c r="P7" s="169"/>
      <c r="Q7" s="173"/>
      <c r="R7" s="25"/>
      <c r="S7" s="175"/>
      <c r="T7" s="169"/>
      <c r="U7" s="173"/>
      <c r="V7" s="175"/>
      <c r="W7" s="169"/>
      <c r="X7" s="173"/>
      <c r="Y7" s="175"/>
      <c r="Z7" s="169"/>
      <c r="AA7" s="173"/>
      <c r="AB7" s="193"/>
      <c r="AC7" s="107"/>
      <c r="AD7" s="107"/>
      <c r="AE7" s="126"/>
      <c r="AF7" s="127"/>
    </row>
    <row r="8" spans="1:32" ht="31.5" customHeight="1">
      <c r="A8" s="22"/>
      <c r="B8" s="22"/>
      <c r="C8" s="33"/>
      <c r="D8" s="29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4"/>
      <c r="AC8" s="4"/>
      <c r="AD8" s="4"/>
      <c r="AE8" s="79"/>
      <c r="AF8" s="65"/>
    </row>
    <row r="9" spans="1:32" ht="39" customHeight="1">
      <c r="A9" s="66"/>
      <c r="B9" s="66" t="s">
        <v>113</v>
      </c>
      <c r="C9" s="67"/>
      <c r="D9" s="55">
        <v>10804</v>
      </c>
      <c r="E9" s="50">
        <v>10570</v>
      </c>
      <c r="F9" s="50">
        <v>10333</v>
      </c>
      <c r="G9" s="50">
        <v>5097</v>
      </c>
      <c r="H9" s="50">
        <v>5236</v>
      </c>
      <c r="I9" s="50">
        <v>150</v>
      </c>
      <c r="J9" s="50">
        <v>75</v>
      </c>
      <c r="K9" s="50">
        <v>75</v>
      </c>
      <c r="L9" s="50">
        <v>87</v>
      </c>
      <c r="M9" s="50">
        <v>45</v>
      </c>
      <c r="N9" s="50">
        <v>42</v>
      </c>
      <c r="O9" s="50">
        <v>0</v>
      </c>
      <c r="P9" s="50">
        <v>0</v>
      </c>
      <c r="Q9" s="50">
        <v>0</v>
      </c>
      <c r="R9" s="50"/>
      <c r="S9" s="50">
        <v>166</v>
      </c>
      <c r="T9" s="50">
        <v>149</v>
      </c>
      <c r="U9" s="50">
        <v>17</v>
      </c>
      <c r="V9" s="50">
        <v>68</v>
      </c>
      <c r="W9" s="50">
        <v>46</v>
      </c>
      <c r="X9" s="50">
        <v>22</v>
      </c>
      <c r="Y9" s="50">
        <v>0</v>
      </c>
      <c r="Z9" s="50">
        <v>0</v>
      </c>
      <c r="AA9" s="50">
        <v>0</v>
      </c>
      <c r="AB9" s="51">
        <v>98.9</v>
      </c>
      <c r="AC9" s="51">
        <v>98.5</v>
      </c>
      <c r="AD9" s="51">
        <v>99.3</v>
      </c>
      <c r="AE9" s="74"/>
      <c r="AF9" s="27" t="s">
        <v>116</v>
      </c>
    </row>
    <row r="10" spans="1:32" ht="22.5" customHeight="1">
      <c r="A10" s="27"/>
      <c r="B10" s="27"/>
      <c r="C10" s="35"/>
      <c r="D10" s="55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1"/>
      <c r="AC10" s="51"/>
      <c r="AD10" s="51"/>
      <c r="AE10" s="74"/>
      <c r="AF10" s="27"/>
    </row>
    <row r="11" spans="1:32" ht="39" customHeight="1">
      <c r="A11" s="66"/>
      <c r="B11" s="66" t="s">
        <v>114</v>
      </c>
      <c r="C11" s="67"/>
      <c r="D11" s="55">
        <f>E11+S11+V11+Y11</f>
        <v>10596</v>
      </c>
      <c r="E11" s="50">
        <f>F11+I11+L11+O11</f>
        <v>10331</v>
      </c>
      <c r="F11" s="50">
        <f>SUM(G11:H11)</f>
        <v>10136</v>
      </c>
      <c r="G11" s="50">
        <f t="shared" ref="G11:AA11" si="0">SUM(G17:G35)</f>
        <v>5087</v>
      </c>
      <c r="H11" s="50">
        <f t="shared" si="0"/>
        <v>5049</v>
      </c>
      <c r="I11" s="50">
        <f>SUM(J11:K11)</f>
        <v>114</v>
      </c>
      <c r="J11" s="50">
        <f t="shared" si="0"/>
        <v>59</v>
      </c>
      <c r="K11" s="50">
        <f t="shared" si="0"/>
        <v>55</v>
      </c>
      <c r="L11" s="50">
        <f>SUM(M11:N11)</f>
        <v>81</v>
      </c>
      <c r="M11" s="50">
        <f t="shared" si="0"/>
        <v>36</v>
      </c>
      <c r="N11" s="50">
        <f t="shared" si="0"/>
        <v>45</v>
      </c>
      <c r="O11" s="50">
        <f>SUM(P11:Q11)</f>
        <v>0</v>
      </c>
      <c r="P11" s="50">
        <f>SUM(P17:P35)</f>
        <v>0</v>
      </c>
      <c r="Q11" s="50">
        <f>SUM(Q17:Q35)</f>
        <v>0</v>
      </c>
      <c r="R11" s="50"/>
      <c r="S11" s="50">
        <f>SUM(T11:U11)</f>
        <v>163</v>
      </c>
      <c r="T11" s="50">
        <f t="shared" si="0"/>
        <v>127</v>
      </c>
      <c r="U11" s="50">
        <f t="shared" si="0"/>
        <v>36</v>
      </c>
      <c r="V11" s="50">
        <f>SUM(W11:X11)</f>
        <v>102</v>
      </c>
      <c r="W11" s="50">
        <f t="shared" si="0"/>
        <v>63</v>
      </c>
      <c r="X11" s="50">
        <f t="shared" si="0"/>
        <v>39</v>
      </c>
      <c r="Y11" s="50">
        <f>SUM(Z11:AA11)</f>
        <v>0</v>
      </c>
      <c r="Z11" s="50">
        <f t="shared" si="0"/>
        <v>0</v>
      </c>
      <c r="AA11" s="50">
        <f t="shared" si="0"/>
        <v>0</v>
      </c>
      <c r="AB11" s="51">
        <f>IF(第41表!D11=0,REPT(" ",4)&amp;"-",ROUND(第41表!G11/第41表!D11*100,1))</f>
        <v>98.6</v>
      </c>
      <c r="AC11" s="51">
        <f>IF(第41表!E11=0,REPT(" ",4)&amp;"-",ROUND(第41表!H11/第41表!E11*100,1))</f>
        <v>98.1</v>
      </c>
      <c r="AD11" s="51">
        <f>IF(第41表!F11=0,REPT(" ",4)&amp;"-",ROUND(第41表!I11/第41表!F11*100,1))</f>
        <v>99.2</v>
      </c>
      <c r="AE11" s="74"/>
      <c r="AF11" s="27" t="s">
        <v>115</v>
      </c>
    </row>
    <row r="12" spans="1:32" ht="22.5" customHeight="1">
      <c r="A12" s="20"/>
      <c r="B12" s="20"/>
      <c r="C12" s="34"/>
      <c r="D12" s="55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1"/>
      <c r="AC12" s="51"/>
      <c r="AD12" s="51"/>
      <c r="AE12" s="74"/>
      <c r="AF12" s="27"/>
    </row>
    <row r="13" spans="1:32" ht="39" customHeight="1">
      <c r="A13" s="20"/>
      <c r="B13" s="66" t="s">
        <v>84</v>
      </c>
      <c r="C13" s="34"/>
      <c r="D13" s="55">
        <f>E13+S13+V13+Y13</f>
        <v>158</v>
      </c>
      <c r="E13" s="50">
        <f>F13+I13+L13+O13</f>
        <v>155</v>
      </c>
      <c r="F13" s="50">
        <f t="shared" ref="F13:F35" si="1">SUM(G13:H13)</f>
        <v>155</v>
      </c>
      <c r="G13" s="50">
        <v>74</v>
      </c>
      <c r="H13" s="50">
        <v>81</v>
      </c>
      <c r="I13" s="50">
        <f t="shared" ref="I13:I35" si="2">SUM(J13:K13)</f>
        <v>0</v>
      </c>
      <c r="J13" s="50">
        <v>0</v>
      </c>
      <c r="K13" s="50">
        <v>0</v>
      </c>
      <c r="L13" s="50">
        <f t="shared" ref="L13:L35" si="3">SUM(M13:N13)</f>
        <v>0</v>
      </c>
      <c r="M13" s="50">
        <v>0</v>
      </c>
      <c r="N13" s="50">
        <v>0</v>
      </c>
      <c r="O13" s="50">
        <f t="shared" ref="O13:O35" si="4">SUM(P13:Q13)</f>
        <v>0</v>
      </c>
      <c r="P13" s="50">
        <v>0</v>
      </c>
      <c r="Q13" s="50">
        <v>0</v>
      </c>
      <c r="R13" s="50"/>
      <c r="S13" s="50">
        <f t="shared" ref="S13:S35" si="5">SUM(T13:U13)</f>
        <v>3</v>
      </c>
      <c r="T13" s="50">
        <v>3</v>
      </c>
      <c r="U13" s="50">
        <v>0</v>
      </c>
      <c r="V13" s="50">
        <f t="shared" ref="V13" si="6">SUM(W13:X13)</f>
        <v>0</v>
      </c>
      <c r="W13" s="50">
        <v>0</v>
      </c>
      <c r="X13" s="50">
        <v>0</v>
      </c>
      <c r="Y13" s="50">
        <f t="shared" ref="Y13:Y35" si="7">SUM(Z13:AA13)</f>
        <v>0</v>
      </c>
      <c r="Z13" s="50">
        <v>0</v>
      </c>
      <c r="AA13" s="50">
        <v>0</v>
      </c>
      <c r="AB13" s="51">
        <f>IF(第41表!D13=0,REPT(" ",4)&amp;"-",ROUND(第41表!G13/第41表!D13*100,1))</f>
        <v>99.4</v>
      </c>
      <c r="AC13" s="51">
        <f>IF(第41表!E13=0,REPT(" ",4)&amp;"-",ROUND(第41表!H13/第41表!E13*100,1))</f>
        <v>100</v>
      </c>
      <c r="AD13" s="51">
        <f>IF(第41表!F13=0,REPT(" ",4)&amp;"-",ROUND(第41表!I13/第41表!F13*100,1))</f>
        <v>98.8</v>
      </c>
      <c r="AE13" s="74"/>
      <c r="AF13" s="27" t="s">
        <v>58</v>
      </c>
    </row>
    <row r="14" spans="1:32" ht="39" customHeight="1">
      <c r="A14" s="20"/>
      <c r="B14" s="66" t="s">
        <v>85</v>
      </c>
      <c r="C14" s="34"/>
      <c r="D14" s="55">
        <f>E14+S14+V14+Y14</f>
        <v>10246</v>
      </c>
      <c r="E14" s="50">
        <f>F14+I14+L14+O14</f>
        <v>9984</v>
      </c>
      <c r="F14" s="50">
        <f t="shared" si="1"/>
        <v>9791</v>
      </c>
      <c r="G14" s="50">
        <f>G11-G13-G15</f>
        <v>4907</v>
      </c>
      <c r="H14" s="50">
        <f>H11-H13-H15</f>
        <v>4884</v>
      </c>
      <c r="I14" s="50">
        <f t="shared" si="2"/>
        <v>114</v>
      </c>
      <c r="J14" s="50">
        <f>J11-J13-J15</f>
        <v>59</v>
      </c>
      <c r="K14" s="50">
        <f>K11-K13-K15</f>
        <v>55</v>
      </c>
      <c r="L14" s="50">
        <f t="shared" si="3"/>
        <v>79</v>
      </c>
      <c r="M14" s="50">
        <f>M11-M13-M15</f>
        <v>36</v>
      </c>
      <c r="N14" s="50">
        <f>N11-N13-N15</f>
        <v>43</v>
      </c>
      <c r="O14" s="50">
        <f t="shared" si="4"/>
        <v>0</v>
      </c>
      <c r="P14" s="50">
        <f>P11-P13-P15</f>
        <v>0</v>
      </c>
      <c r="Q14" s="50">
        <f>Q11-Q13-Q15</f>
        <v>0</v>
      </c>
      <c r="R14" s="50"/>
      <c r="S14" s="50">
        <f t="shared" si="5"/>
        <v>160</v>
      </c>
      <c r="T14" s="50">
        <f>T11-T13-T15</f>
        <v>124</v>
      </c>
      <c r="U14" s="50">
        <f>U11-U13-U15</f>
        <v>36</v>
      </c>
      <c r="V14" s="50">
        <f t="shared" ref="V14:V35" si="8">SUM(W14:X14)</f>
        <v>102</v>
      </c>
      <c r="W14" s="50">
        <f>W11-W13-W15</f>
        <v>63</v>
      </c>
      <c r="X14" s="50">
        <f>X11-X13-X15</f>
        <v>39</v>
      </c>
      <c r="Y14" s="50">
        <f t="shared" si="7"/>
        <v>0</v>
      </c>
      <c r="Z14" s="50">
        <f>Z11-Z13-Z15</f>
        <v>0</v>
      </c>
      <c r="AA14" s="50">
        <f>AA11-AA13-AA15</f>
        <v>0</v>
      </c>
      <c r="AB14" s="51">
        <f>IF(第41表!D14=0,REPT(" ",4)&amp;"-",ROUND(第41表!G14/第41表!D14*100,1))</f>
        <v>98.6</v>
      </c>
      <c r="AC14" s="51">
        <f>IF(第41表!E14=0,REPT(" ",4)&amp;"-",ROUND(第41表!H14/第41表!E14*100,1))</f>
        <v>98.1</v>
      </c>
      <c r="AD14" s="51">
        <f>IF(第41表!F14=0,REPT(" ",4)&amp;"-",ROUND(第41表!I14/第41表!F14*100,1))</f>
        <v>99.2</v>
      </c>
      <c r="AE14" s="74"/>
      <c r="AF14" s="27" t="s">
        <v>59</v>
      </c>
    </row>
    <row r="15" spans="1:32" ht="39" customHeight="1">
      <c r="A15" s="20"/>
      <c r="B15" s="66" t="s">
        <v>86</v>
      </c>
      <c r="C15" s="34"/>
      <c r="D15" s="55">
        <f>E15+S15+V15+Y15</f>
        <v>192</v>
      </c>
      <c r="E15" s="50">
        <f>F15+I15+L15+O15</f>
        <v>192</v>
      </c>
      <c r="F15" s="50">
        <f t="shared" si="1"/>
        <v>190</v>
      </c>
      <c r="G15" s="50">
        <v>106</v>
      </c>
      <c r="H15" s="50">
        <v>84</v>
      </c>
      <c r="I15" s="50">
        <f t="shared" si="2"/>
        <v>0</v>
      </c>
      <c r="J15" s="50">
        <v>0</v>
      </c>
      <c r="K15" s="50">
        <v>0</v>
      </c>
      <c r="L15" s="50">
        <f t="shared" si="3"/>
        <v>2</v>
      </c>
      <c r="M15" s="50">
        <v>0</v>
      </c>
      <c r="N15" s="50">
        <v>2</v>
      </c>
      <c r="O15" s="50">
        <f t="shared" si="4"/>
        <v>0</v>
      </c>
      <c r="P15" s="50">
        <v>0</v>
      </c>
      <c r="Q15" s="50">
        <v>0</v>
      </c>
      <c r="R15" s="50"/>
      <c r="S15" s="50">
        <f t="shared" si="5"/>
        <v>0</v>
      </c>
      <c r="T15" s="50">
        <v>0</v>
      </c>
      <c r="U15" s="50">
        <v>0</v>
      </c>
      <c r="V15" s="50">
        <f t="shared" si="8"/>
        <v>0</v>
      </c>
      <c r="W15" s="50">
        <v>0</v>
      </c>
      <c r="X15" s="50">
        <v>0</v>
      </c>
      <c r="Y15" s="50">
        <f t="shared" si="7"/>
        <v>0</v>
      </c>
      <c r="Z15" s="50">
        <v>0</v>
      </c>
      <c r="AA15" s="50">
        <v>0</v>
      </c>
      <c r="AB15" s="51">
        <f>IF(第41表!D15=0,REPT(" ",4)&amp;"-",ROUND(第41表!G15/第41表!D15*100,1))</f>
        <v>99.5</v>
      </c>
      <c r="AC15" s="51">
        <f>IF(第41表!E15=0,REPT(" ",4)&amp;"-",ROUND(第41表!H15/第41表!E15*100,1))</f>
        <v>100</v>
      </c>
      <c r="AD15" s="51">
        <f>IF(第41表!F15=0,REPT(" ",4)&amp;"-",ROUND(第41表!I15/第41表!F15*100,1))</f>
        <v>98.9</v>
      </c>
      <c r="AE15" s="74"/>
      <c r="AF15" s="27" t="s">
        <v>60</v>
      </c>
    </row>
    <row r="16" spans="1:32" ht="22.5" customHeight="1">
      <c r="A16" s="32"/>
      <c r="B16" s="32"/>
      <c r="C16" s="36"/>
      <c r="D16" s="55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1"/>
      <c r="AC16" s="51"/>
      <c r="AD16" s="51"/>
      <c r="AE16" s="74"/>
      <c r="AF16" s="78"/>
    </row>
    <row r="17" spans="1:32" ht="45" customHeight="1">
      <c r="A17" s="44"/>
      <c r="B17" s="22" t="s">
        <v>39</v>
      </c>
      <c r="C17" s="37"/>
      <c r="D17" s="55">
        <f t="shared" ref="D17:D30" si="9">E17+S17+V17+Y17</f>
        <v>4631</v>
      </c>
      <c r="E17" s="50">
        <f t="shared" ref="E17:E30" si="10">F17+I17+L17+O17</f>
        <v>4492</v>
      </c>
      <c r="F17" s="50">
        <f t="shared" si="1"/>
        <v>4391</v>
      </c>
      <c r="G17" s="50">
        <v>2168</v>
      </c>
      <c r="H17" s="50">
        <v>2223</v>
      </c>
      <c r="I17" s="50">
        <f t="shared" si="2"/>
        <v>70</v>
      </c>
      <c r="J17" s="50">
        <v>37</v>
      </c>
      <c r="K17" s="50">
        <v>33</v>
      </c>
      <c r="L17" s="50">
        <f t="shared" si="3"/>
        <v>31</v>
      </c>
      <c r="M17" s="50">
        <v>15</v>
      </c>
      <c r="N17" s="50">
        <v>16</v>
      </c>
      <c r="O17" s="50">
        <f t="shared" si="4"/>
        <v>0</v>
      </c>
      <c r="P17" s="50">
        <v>0</v>
      </c>
      <c r="Q17" s="50">
        <v>0</v>
      </c>
      <c r="R17" s="50"/>
      <c r="S17" s="50">
        <f t="shared" si="5"/>
        <v>102</v>
      </c>
      <c r="T17" s="50">
        <v>80</v>
      </c>
      <c r="U17" s="50">
        <v>22</v>
      </c>
      <c r="V17" s="50">
        <f t="shared" si="8"/>
        <v>37</v>
      </c>
      <c r="W17" s="50">
        <v>24</v>
      </c>
      <c r="X17" s="50">
        <v>13</v>
      </c>
      <c r="Y17" s="50">
        <f t="shared" si="7"/>
        <v>0</v>
      </c>
      <c r="Z17" s="50">
        <v>0</v>
      </c>
      <c r="AA17" s="50">
        <v>0</v>
      </c>
      <c r="AB17" s="51">
        <f>IF(第41表!D17=0,REPT(" ",4)&amp;"-",ROUND(第41表!G17/第41表!D17*100,1))</f>
        <v>98.3</v>
      </c>
      <c r="AC17" s="51">
        <f>IF(第41表!E17=0,REPT(" ",4)&amp;"-",ROUND(第41表!H17/第41表!E17*100,1))</f>
        <v>97.7</v>
      </c>
      <c r="AD17" s="51">
        <f>IF(第41表!F17=0,REPT(" ",4)&amp;"-",ROUND(第41表!I17/第41表!F17*100,1))</f>
        <v>98.9</v>
      </c>
      <c r="AE17" s="76"/>
      <c r="AF17" s="65" t="s">
        <v>5</v>
      </c>
    </row>
    <row r="18" spans="1:32" ht="45" customHeight="1">
      <c r="A18" s="45"/>
      <c r="B18" s="27" t="s">
        <v>40</v>
      </c>
      <c r="C18" s="38"/>
      <c r="D18" s="55">
        <f t="shared" si="9"/>
        <v>923</v>
      </c>
      <c r="E18" s="50">
        <f t="shared" si="10"/>
        <v>898</v>
      </c>
      <c r="F18" s="50">
        <f t="shared" si="1"/>
        <v>881</v>
      </c>
      <c r="G18" s="50">
        <v>466</v>
      </c>
      <c r="H18" s="50">
        <v>415</v>
      </c>
      <c r="I18" s="50">
        <f t="shared" si="2"/>
        <v>5</v>
      </c>
      <c r="J18" s="50">
        <v>2</v>
      </c>
      <c r="K18" s="50">
        <v>3</v>
      </c>
      <c r="L18" s="50">
        <f t="shared" si="3"/>
        <v>12</v>
      </c>
      <c r="M18" s="50">
        <v>9</v>
      </c>
      <c r="N18" s="50">
        <v>3</v>
      </c>
      <c r="O18" s="50">
        <f t="shared" si="4"/>
        <v>0</v>
      </c>
      <c r="P18" s="50">
        <v>0</v>
      </c>
      <c r="Q18" s="50">
        <v>0</v>
      </c>
      <c r="R18" s="50"/>
      <c r="S18" s="50">
        <f t="shared" si="5"/>
        <v>13</v>
      </c>
      <c r="T18" s="50">
        <v>8</v>
      </c>
      <c r="U18" s="50">
        <v>5</v>
      </c>
      <c r="V18" s="50">
        <f t="shared" si="8"/>
        <v>12</v>
      </c>
      <c r="W18" s="50">
        <v>8</v>
      </c>
      <c r="X18" s="50">
        <v>4</v>
      </c>
      <c r="Y18" s="50">
        <f t="shared" si="7"/>
        <v>0</v>
      </c>
      <c r="Z18" s="50">
        <v>0</v>
      </c>
      <c r="AA18" s="50">
        <v>0</v>
      </c>
      <c r="AB18" s="51">
        <f>IF(第41表!D18=0,REPT(" ",4)&amp;"-",ROUND(第41表!G18/第41表!D18*100,1))</f>
        <v>99.1</v>
      </c>
      <c r="AC18" s="51">
        <f>IF(第41表!E18=0,REPT(" ",4)&amp;"-",ROUND(第41表!H18/第41表!E18*100,1))</f>
        <v>99</v>
      </c>
      <c r="AD18" s="51">
        <f>IF(第41表!F18=0,REPT(" ",4)&amp;"-",ROUND(第41表!I18/第41表!F18*100,1))</f>
        <v>99.3</v>
      </c>
      <c r="AE18" s="74"/>
      <c r="AF18" s="65" t="s">
        <v>6</v>
      </c>
    </row>
    <row r="19" spans="1:32" ht="45" customHeight="1">
      <c r="A19" s="45"/>
      <c r="B19" s="27" t="s">
        <v>41</v>
      </c>
      <c r="C19" s="38"/>
      <c r="D19" s="55">
        <f t="shared" si="9"/>
        <v>814</v>
      </c>
      <c r="E19" s="50">
        <f t="shared" si="10"/>
        <v>797</v>
      </c>
      <c r="F19" s="50">
        <f t="shared" si="1"/>
        <v>780</v>
      </c>
      <c r="G19" s="50">
        <v>357</v>
      </c>
      <c r="H19" s="50">
        <v>423</v>
      </c>
      <c r="I19" s="50">
        <f t="shared" si="2"/>
        <v>10</v>
      </c>
      <c r="J19" s="50">
        <v>4</v>
      </c>
      <c r="K19" s="50">
        <v>6</v>
      </c>
      <c r="L19" s="50">
        <f t="shared" si="3"/>
        <v>7</v>
      </c>
      <c r="M19" s="50">
        <v>0</v>
      </c>
      <c r="N19" s="50">
        <v>7</v>
      </c>
      <c r="O19" s="50">
        <f t="shared" si="4"/>
        <v>0</v>
      </c>
      <c r="P19" s="50">
        <v>0</v>
      </c>
      <c r="Q19" s="50">
        <v>0</v>
      </c>
      <c r="R19" s="50"/>
      <c r="S19" s="50">
        <f t="shared" si="5"/>
        <v>10</v>
      </c>
      <c r="T19" s="50">
        <v>7</v>
      </c>
      <c r="U19" s="50">
        <v>3</v>
      </c>
      <c r="V19" s="50">
        <f t="shared" si="8"/>
        <v>7</v>
      </c>
      <c r="W19" s="50">
        <v>3</v>
      </c>
      <c r="X19" s="50">
        <v>4</v>
      </c>
      <c r="Y19" s="50">
        <f t="shared" si="7"/>
        <v>0</v>
      </c>
      <c r="Z19" s="50">
        <v>0</v>
      </c>
      <c r="AA19" s="50">
        <v>0</v>
      </c>
      <c r="AB19" s="51">
        <f>IF(第41表!D19=0,REPT(" ",4)&amp;"-",ROUND(第41表!G19/第41表!D19*100,1))</f>
        <v>98.7</v>
      </c>
      <c r="AC19" s="51">
        <f>IF(第41表!E19=0,REPT(" ",4)&amp;"-",ROUND(第41表!H19/第41表!E19*100,1))</f>
        <v>98.1</v>
      </c>
      <c r="AD19" s="51">
        <f>IF(第41表!F19=0,REPT(" ",4)&amp;"-",ROUND(第41表!I19/第41表!F19*100,1))</f>
        <v>99.1</v>
      </c>
      <c r="AE19" s="74"/>
      <c r="AF19" s="65" t="s">
        <v>7</v>
      </c>
    </row>
    <row r="20" spans="1:32" ht="45" customHeight="1">
      <c r="A20" s="45"/>
      <c r="B20" s="27" t="s">
        <v>42</v>
      </c>
      <c r="C20" s="38"/>
      <c r="D20" s="55">
        <f t="shared" si="9"/>
        <v>596</v>
      </c>
      <c r="E20" s="50">
        <f t="shared" si="10"/>
        <v>589</v>
      </c>
      <c r="F20" s="50">
        <f t="shared" si="1"/>
        <v>574</v>
      </c>
      <c r="G20" s="50">
        <v>307</v>
      </c>
      <c r="H20" s="50">
        <v>267</v>
      </c>
      <c r="I20" s="50">
        <f t="shared" si="2"/>
        <v>11</v>
      </c>
      <c r="J20" s="50">
        <v>7</v>
      </c>
      <c r="K20" s="50">
        <v>4</v>
      </c>
      <c r="L20" s="50">
        <f t="shared" si="3"/>
        <v>4</v>
      </c>
      <c r="M20" s="50">
        <v>3</v>
      </c>
      <c r="N20" s="50">
        <v>1</v>
      </c>
      <c r="O20" s="50">
        <f t="shared" si="4"/>
        <v>0</v>
      </c>
      <c r="P20" s="50">
        <v>0</v>
      </c>
      <c r="Q20" s="50">
        <v>0</v>
      </c>
      <c r="R20" s="50"/>
      <c r="S20" s="50">
        <f t="shared" si="5"/>
        <v>4</v>
      </c>
      <c r="T20" s="50">
        <v>4</v>
      </c>
      <c r="U20" s="50">
        <v>0</v>
      </c>
      <c r="V20" s="50">
        <f t="shared" si="8"/>
        <v>3</v>
      </c>
      <c r="W20" s="50">
        <v>2</v>
      </c>
      <c r="X20" s="50">
        <v>1</v>
      </c>
      <c r="Y20" s="50">
        <f t="shared" si="7"/>
        <v>0</v>
      </c>
      <c r="Z20" s="50">
        <v>0</v>
      </c>
      <c r="AA20" s="50">
        <v>0</v>
      </c>
      <c r="AB20" s="51">
        <f>IF(第41表!D20=0,REPT(" ",4)&amp;"-",ROUND(第41表!G20/第41表!D20*100,1))</f>
        <v>99.3</v>
      </c>
      <c r="AC20" s="51">
        <f>IF(第41表!E20=0,REPT(" ",4)&amp;"-",ROUND(第41表!H20/第41表!E20*100,1))</f>
        <v>99.4</v>
      </c>
      <c r="AD20" s="51">
        <f>IF(第41表!F20=0,REPT(" ",4)&amp;"-",ROUND(第41表!I20/第41表!F20*100,1))</f>
        <v>99.3</v>
      </c>
      <c r="AE20" s="74"/>
      <c r="AF20" s="65" t="s">
        <v>8</v>
      </c>
    </row>
    <row r="21" spans="1:32" ht="45" customHeight="1">
      <c r="A21" s="45"/>
      <c r="B21" s="27" t="s">
        <v>43</v>
      </c>
      <c r="C21" s="38"/>
      <c r="D21" s="55">
        <f t="shared" si="9"/>
        <v>599</v>
      </c>
      <c r="E21" s="50">
        <f t="shared" si="10"/>
        <v>592</v>
      </c>
      <c r="F21" s="50">
        <f t="shared" si="1"/>
        <v>588</v>
      </c>
      <c r="G21" s="50">
        <v>302</v>
      </c>
      <c r="H21" s="50">
        <v>286</v>
      </c>
      <c r="I21" s="50">
        <f t="shared" si="2"/>
        <v>0</v>
      </c>
      <c r="J21" s="50">
        <v>0</v>
      </c>
      <c r="K21" s="50">
        <v>0</v>
      </c>
      <c r="L21" s="50">
        <f t="shared" si="3"/>
        <v>4</v>
      </c>
      <c r="M21" s="50">
        <v>1</v>
      </c>
      <c r="N21" s="50">
        <v>3</v>
      </c>
      <c r="O21" s="50">
        <f t="shared" si="4"/>
        <v>0</v>
      </c>
      <c r="P21" s="50">
        <v>0</v>
      </c>
      <c r="Q21" s="50">
        <v>0</v>
      </c>
      <c r="R21" s="50"/>
      <c r="S21" s="50">
        <f t="shared" si="5"/>
        <v>4</v>
      </c>
      <c r="T21" s="50">
        <v>4</v>
      </c>
      <c r="U21" s="50">
        <v>0</v>
      </c>
      <c r="V21" s="50">
        <f t="shared" si="8"/>
        <v>3</v>
      </c>
      <c r="W21" s="50">
        <v>1</v>
      </c>
      <c r="X21" s="50">
        <v>2</v>
      </c>
      <c r="Y21" s="50">
        <f t="shared" si="7"/>
        <v>0</v>
      </c>
      <c r="Z21" s="50">
        <v>0</v>
      </c>
      <c r="AA21" s="50">
        <v>0</v>
      </c>
      <c r="AB21" s="51">
        <f>IF(第41表!D21=0,REPT(" ",4)&amp;"-",ROUND(第41表!G21/第41表!D21*100,1))</f>
        <v>99.2</v>
      </c>
      <c r="AC21" s="51">
        <f>IF(第41表!E21=0,REPT(" ",4)&amp;"-",ROUND(第41表!H21/第41表!E21*100,1))</f>
        <v>98.7</v>
      </c>
      <c r="AD21" s="51">
        <f>IF(第41表!F21=0,REPT(" ",4)&amp;"-",ROUND(第41表!I21/第41表!F21*100,1))</f>
        <v>99.7</v>
      </c>
      <c r="AE21" s="74"/>
      <c r="AF21" s="65" t="s">
        <v>9</v>
      </c>
    </row>
    <row r="22" spans="1:32" ht="45" customHeight="1">
      <c r="A22" s="45"/>
      <c r="B22" s="27" t="s">
        <v>44</v>
      </c>
      <c r="C22" s="35"/>
      <c r="D22" s="55">
        <f t="shared" si="9"/>
        <v>328</v>
      </c>
      <c r="E22" s="50">
        <f t="shared" si="10"/>
        <v>325</v>
      </c>
      <c r="F22" s="50">
        <f t="shared" si="1"/>
        <v>322</v>
      </c>
      <c r="G22" s="50">
        <v>161</v>
      </c>
      <c r="H22" s="50">
        <v>161</v>
      </c>
      <c r="I22" s="50">
        <f t="shared" si="2"/>
        <v>1</v>
      </c>
      <c r="J22" s="50">
        <v>0</v>
      </c>
      <c r="K22" s="50">
        <v>1</v>
      </c>
      <c r="L22" s="50">
        <f t="shared" si="3"/>
        <v>2</v>
      </c>
      <c r="M22" s="50">
        <v>1</v>
      </c>
      <c r="N22" s="50">
        <v>1</v>
      </c>
      <c r="O22" s="50">
        <f t="shared" si="4"/>
        <v>0</v>
      </c>
      <c r="P22" s="50">
        <v>0</v>
      </c>
      <c r="Q22" s="50">
        <v>0</v>
      </c>
      <c r="R22" s="50"/>
      <c r="S22" s="50">
        <f t="shared" si="5"/>
        <v>1</v>
      </c>
      <c r="T22" s="50">
        <v>0</v>
      </c>
      <c r="U22" s="50">
        <v>1</v>
      </c>
      <c r="V22" s="50">
        <f t="shared" si="8"/>
        <v>2</v>
      </c>
      <c r="W22" s="50">
        <v>0</v>
      </c>
      <c r="X22" s="50">
        <v>2</v>
      </c>
      <c r="Y22" s="50">
        <f t="shared" si="7"/>
        <v>0</v>
      </c>
      <c r="Z22" s="50">
        <v>0</v>
      </c>
      <c r="AA22" s="50">
        <v>0</v>
      </c>
      <c r="AB22" s="51">
        <f>IF(第41表!D22=0,REPT(" ",4)&amp;"-",ROUND(第41表!G22/第41表!D22*100,1))</f>
        <v>99.1</v>
      </c>
      <c r="AC22" s="51">
        <f>IF(第41表!E22=0,REPT(" ",4)&amp;"-",ROUND(第41表!H22/第41表!E22*100,1))</f>
        <v>98.2</v>
      </c>
      <c r="AD22" s="51">
        <f>IF(第41表!F22=0,REPT(" ",4)&amp;"-",ROUND(第41表!I22/第41表!F22*100,1))</f>
        <v>100</v>
      </c>
      <c r="AE22" s="74"/>
      <c r="AF22" s="65" t="s">
        <v>10</v>
      </c>
    </row>
    <row r="23" spans="1:32" ht="45" customHeight="1">
      <c r="A23" s="27"/>
      <c r="B23" s="27" t="s">
        <v>45</v>
      </c>
      <c r="C23" s="39"/>
      <c r="D23" s="55">
        <f t="shared" si="9"/>
        <v>154</v>
      </c>
      <c r="E23" s="50">
        <f t="shared" si="10"/>
        <v>147</v>
      </c>
      <c r="F23" s="50">
        <f t="shared" si="1"/>
        <v>141</v>
      </c>
      <c r="G23" s="50">
        <v>72</v>
      </c>
      <c r="H23" s="50">
        <v>69</v>
      </c>
      <c r="I23" s="50">
        <f t="shared" si="2"/>
        <v>1</v>
      </c>
      <c r="J23" s="50">
        <v>1</v>
      </c>
      <c r="K23" s="50">
        <v>0</v>
      </c>
      <c r="L23" s="50">
        <f t="shared" si="3"/>
        <v>5</v>
      </c>
      <c r="M23" s="50">
        <v>0</v>
      </c>
      <c r="N23" s="50">
        <v>5</v>
      </c>
      <c r="O23" s="50">
        <f t="shared" si="4"/>
        <v>0</v>
      </c>
      <c r="P23" s="50">
        <v>0</v>
      </c>
      <c r="Q23" s="50">
        <v>0</v>
      </c>
      <c r="R23" s="50"/>
      <c r="S23" s="50">
        <f t="shared" si="5"/>
        <v>4</v>
      </c>
      <c r="T23" s="50">
        <v>3</v>
      </c>
      <c r="U23" s="50">
        <v>1</v>
      </c>
      <c r="V23" s="50">
        <f t="shared" si="8"/>
        <v>3</v>
      </c>
      <c r="W23" s="50">
        <v>1</v>
      </c>
      <c r="X23" s="50">
        <v>2</v>
      </c>
      <c r="Y23" s="50">
        <f t="shared" si="7"/>
        <v>0</v>
      </c>
      <c r="Z23" s="50">
        <v>0</v>
      </c>
      <c r="AA23" s="50">
        <v>0</v>
      </c>
      <c r="AB23" s="51">
        <f>IF(第41表!D23=0,REPT(" ",4)&amp;"-",ROUND(第41表!G23/第41表!D23*100,1))</f>
        <v>97.5</v>
      </c>
      <c r="AC23" s="51">
        <f>IF(第41表!E23=0,REPT(" ",4)&amp;"-",ROUND(第41表!H23/第41表!E23*100,1))</f>
        <v>97.5</v>
      </c>
      <c r="AD23" s="51">
        <f>IF(第41表!F23=0,REPT(" ",4)&amp;"-",ROUND(第41表!I23/第41表!F23*100,1))</f>
        <v>97.5</v>
      </c>
      <c r="AE23" s="74"/>
      <c r="AF23" s="65" t="s">
        <v>11</v>
      </c>
    </row>
    <row r="24" spans="1:32" ht="45" customHeight="1">
      <c r="A24" s="27"/>
      <c r="B24" s="27" t="s">
        <v>63</v>
      </c>
      <c r="C24" s="39"/>
      <c r="D24" s="55">
        <f t="shared" si="9"/>
        <v>174</v>
      </c>
      <c r="E24" s="50">
        <f t="shared" si="10"/>
        <v>173</v>
      </c>
      <c r="F24" s="50">
        <f t="shared" si="1"/>
        <v>172</v>
      </c>
      <c r="G24" s="50">
        <v>90</v>
      </c>
      <c r="H24" s="50">
        <v>82</v>
      </c>
      <c r="I24" s="50">
        <f t="shared" si="2"/>
        <v>0</v>
      </c>
      <c r="J24" s="50">
        <v>0</v>
      </c>
      <c r="K24" s="50">
        <v>0</v>
      </c>
      <c r="L24" s="50">
        <f t="shared" si="3"/>
        <v>1</v>
      </c>
      <c r="M24" s="50">
        <v>1</v>
      </c>
      <c r="N24" s="50">
        <v>0</v>
      </c>
      <c r="O24" s="50">
        <f t="shared" si="4"/>
        <v>0</v>
      </c>
      <c r="P24" s="50">
        <v>0</v>
      </c>
      <c r="Q24" s="50">
        <v>0</v>
      </c>
      <c r="R24" s="50"/>
      <c r="S24" s="50">
        <f t="shared" si="5"/>
        <v>0</v>
      </c>
      <c r="T24" s="50">
        <v>0</v>
      </c>
      <c r="U24" s="50">
        <v>0</v>
      </c>
      <c r="V24" s="50">
        <f t="shared" si="8"/>
        <v>1</v>
      </c>
      <c r="W24" s="50">
        <v>1</v>
      </c>
      <c r="X24" s="50">
        <v>0</v>
      </c>
      <c r="Y24" s="50">
        <f t="shared" si="7"/>
        <v>0</v>
      </c>
      <c r="Z24" s="50">
        <v>0</v>
      </c>
      <c r="AA24" s="50">
        <v>0</v>
      </c>
      <c r="AB24" s="51">
        <f>IF(第41表!D24=0,REPT(" ",4)&amp;"-",ROUND(第41表!G24/第41表!D24*100,1))</f>
        <v>99.4</v>
      </c>
      <c r="AC24" s="51">
        <f>IF(第41表!E24=0,REPT(" ",4)&amp;"-",ROUND(第41表!H24/第41表!E24*100,1))</f>
        <v>98.9</v>
      </c>
      <c r="AD24" s="51">
        <f>IF(第41表!F24=0,REPT(" ",4)&amp;"-",ROUND(第41表!I24/第41表!F24*100,1))</f>
        <v>100</v>
      </c>
      <c r="AE24" s="74"/>
      <c r="AF24" s="65" t="s">
        <v>12</v>
      </c>
    </row>
    <row r="25" spans="1:32" ht="45" customHeight="1">
      <c r="A25" s="27"/>
      <c r="B25" s="27" t="s">
        <v>64</v>
      </c>
      <c r="C25" s="38"/>
      <c r="D25" s="55">
        <f t="shared" si="9"/>
        <v>189</v>
      </c>
      <c r="E25" s="50">
        <f t="shared" si="10"/>
        <v>180</v>
      </c>
      <c r="F25" s="50">
        <f t="shared" si="1"/>
        <v>179</v>
      </c>
      <c r="G25" s="50">
        <v>97</v>
      </c>
      <c r="H25" s="50">
        <v>82</v>
      </c>
      <c r="I25" s="50">
        <f t="shared" si="2"/>
        <v>0</v>
      </c>
      <c r="J25" s="50">
        <v>0</v>
      </c>
      <c r="K25" s="50">
        <v>0</v>
      </c>
      <c r="L25" s="50">
        <f t="shared" si="3"/>
        <v>1</v>
      </c>
      <c r="M25" s="50">
        <v>0</v>
      </c>
      <c r="N25" s="50">
        <v>1</v>
      </c>
      <c r="O25" s="50">
        <f t="shared" si="4"/>
        <v>0</v>
      </c>
      <c r="P25" s="50">
        <v>0</v>
      </c>
      <c r="Q25" s="50">
        <v>0</v>
      </c>
      <c r="R25" s="50"/>
      <c r="S25" s="50">
        <f t="shared" si="5"/>
        <v>5</v>
      </c>
      <c r="T25" s="50">
        <v>4</v>
      </c>
      <c r="U25" s="50">
        <v>1</v>
      </c>
      <c r="V25" s="50">
        <f t="shared" si="8"/>
        <v>4</v>
      </c>
      <c r="W25" s="50">
        <v>2</v>
      </c>
      <c r="X25" s="50">
        <v>2</v>
      </c>
      <c r="Y25" s="50">
        <f t="shared" si="7"/>
        <v>0</v>
      </c>
      <c r="Z25" s="50">
        <v>0</v>
      </c>
      <c r="AA25" s="50">
        <v>0</v>
      </c>
      <c r="AB25" s="51">
        <f>IF(第41表!D25=0,REPT(" ",4)&amp;"-",ROUND(第41表!G25/第41表!D25*100,1))</f>
        <v>100</v>
      </c>
      <c r="AC25" s="51">
        <f>IF(第41表!E25=0,REPT(" ",4)&amp;"-",ROUND(第41表!H25/第41表!E25*100,1))</f>
        <v>100</v>
      </c>
      <c r="AD25" s="51">
        <f>IF(第41表!F25=0,REPT(" ",4)&amp;"-",ROUND(第41表!I25/第41表!F25*100,1))</f>
        <v>100</v>
      </c>
      <c r="AE25" s="74"/>
      <c r="AF25" s="65" t="s">
        <v>13</v>
      </c>
    </row>
    <row r="26" spans="1:32" ht="45" customHeight="1">
      <c r="A26" s="45"/>
      <c r="B26" s="27" t="s">
        <v>65</v>
      </c>
      <c r="C26" s="38"/>
      <c r="D26" s="55">
        <f t="shared" si="9"/>
        <v>286</v>
      </c>
      <c r="E26" s="50">
        <f t="shared" si="10"/>
        <v>280</v>
      </c>
      <c r="F26" s="50">
        <f t="shared" si="1"/>
        <v>277</v>
      </c>
      <c r="G26" s="50">
        <v>136</v>
      </c>
      <c r="H26" s="50">
        <v>141</v>
      </c>
      <c r="I26" s="50">
        <f t="shared" si="2"/>
        <v>2</v>
      </c>
      <c r="J26" s="50">
        <v>1</v>
      </c>
      <c r="K26" s="50">
        <v>1</v>
      </c>
      <c r="L26" s="50">
        <f t="shared" si="3"/>
        <v>1</v>
      </c>
      <c r="M26" s="50">
        <v>1</v>
      </c>
      <c r="N26" s="50">
        <v>0</v>
      </c>
      <c r="O26" s="50">
        <f t="shared" si="4"/>
        <v>0</v>
      </c>
      <c r="P26" s="50">
        <v>0</v>
      </c>
      <c r="Q26" s="50">
        <v>0</v>
      </c>
      <c r="R26" s="50"/>
      <c r="S26" s="50">
        <f t="shared" si="5"/>
        <v>3</v>
      </c>
      <c r="T26" s="50">
        <v>1</v>
      </c>
      <c r="U26" s="50">
        <v>2</v>
      </c>
      <c r="V26" s="50">
        <f t="shared" si="8"/>
        <v>3</v>
      </c>
      <c r="W26" s="50">
        <v>2</v>
      </c>
      <c r="X26" s="50">
        <v>1</v>
      </c>
      <c r="Y26" s="50">
        <f t="shared" si="7"/>
        <v>0</v>
      </c>
      <c r="Z26" s="50">
        <v>0</v>
      </c>
      <c r="AA26" s="50">
        <v>0</v>
      </c>
      <c r="AB26" s="51">
        <f>IF(第41表!D26=0,REPT(" ",4)&amp;"-",ROUND(第41表!G26/第41表!D26*100,1))</f>
        <v>99.7</v>
      </c>
      <c r="AC26" s="51">
        <f>IF(第41表!E26=0,REPT(" ",4)&amp;"-",ROUND(第41表!H26/第41表!E26*100,1))</f>
        <v>99.3</v>
      </c>
      <c r="AD26" s="51">
        <f>IF(第41表!F26=0,REPT(" ",4)&amp;"-",ROUND(第41表!I26/第41表!F26*100,1))</f>
        <v>100</v>
      </c>
      <c r="AE26" s="74"/>
      <c r="AF26" s="65" t="s">
        <v>14</v>
      </c>
    </row>
    <row r="27" spans="1:32" ht="45" customHeight="1">
      <c r="A27" s="45"/>
      <c r="B27" s="27" t="s">
        <v>66</v>
      </c>
      <c r="C27" s="38"/>
      <c r="D27" s="55">
        <f t="shared" si="9"/>
        <v>567</v>
      </c>
      <c r="E27" s="50">
        <f t="shared" si="10"/>
        <v>555</v>
      </c>
      <c r="F27" s="50">
        <f t="shared" si="1"/>
        <v>548</v>
      </c>
      <c r="G27" s="50">
        <v>271</v>
      </c>
      <c r="H27" s="50">
        <v>277</v>
      </c>
      <c r="I27" s="50">
        <f t="shared" si="2"/>
        <v>2</v>
      </c>
      <c r="J27" s="50">
        <v>2</v>
      </c>
      <c r="K27" s="50">
        <v>0</v>
      </c>
      <c r="L27" s="50">
        <f t="shared" si="3"/>
        <v>5</v>
      </c>
      <c r="M27" s="50">
        <v>3</v>
      </c>
      <c r="N27" s="50">
        <v>2</v>
      </c>
      <c r="O27" s="50">
        <f t="shared" si="4"/>
        <v>0</v>
      </c>
      <c r="P27" s="50">
        <v>0</v>
      </c>
      <c r="Q27" s="50">
        <v>0</v>
      </c>
      <c r="R27" s="50"/>
      <c r="S27" s="50">
        <f t="shared" si="5"/>
        <v>6</v>
      </c>
      <c r="T27" s="50">
        <v>6</v>
      </c>
      <c r="U27" s="50">
        <v>0</v>
      </c>
      <c r="V27" s="50">
        <f t="shared" si="8"/>
        <v>6</v>
      </c>
      <c r="W27" s="50">
        <v>4</v>
      </c>
      <c r="X27" s="50">
        <v>2</v>
      </c>
      <c r="Y27" s="50">
        <f t="shared" si="7"/>
        <v>0</v>
      </c>
      <c r="Z27" s="50">
        <v>0</v>
      </c>
      <c r="AA27" s="50">
        <v>0</v>
      </c>
      <c r="AB27" s="51">
        <f>IF(第41表!D27=0,REPT(" ",4)&amp;"-",ROUND(第41表!G27/第41表!D27*100,1))</f>
        <v>98.6</v>
      </c>
      <c r="AC27" s="51">
        <f>IF(第41表!E27=0,REPT(" ",4)&amp;"-",ROUND(第41表!H27/第41表!E27*100,1))</f>
        <v>97.6</v>
      </c>
      <c r="AD27" s="51">
        <f>IF(第41表!F27=0,REPT(" ",4)&amp;"-",ROUND(第41表!I27/第41表!F27*100,1))</f>
        <v>99.6</v>
      </c>
      <c r="AE27" s="74"/>
      <c r="AF27" s="65" t="s">
        <v>15</v>
      </c>
    </row>
    <row r="28" spans="1:32" ht="45" customHeight="1">
      <c r="A28" s="45"/>
      <c r="B28" s="27" t="s">
        <v>50</v>
      </c>
      <c r="C28" s="38"/>
      <c r="D28" s="55">
        <f t="shared" si="9"/>
        <v>292</v>
      </c>
      <c r="E28" s="50">
        <f t="shared" si="10"/>
        <v>287</v>
      </c>
      <c r="F28" s="50">
        <f t="shared" si="1"/>
        <v>283</v>
      </c>
      <c r="G28" s="50">
        <v>144</v>
      </c>
      <c r="H28" s="50">
        <v>139</v>
      </c>
      <c r="I28" s="50">
        <f t="shared" si="2"/>
        <v>2</v>
      </c>
      <c r="J28" s="50">
        <v>0</v>
      </c>
      <c r="K28" s="50">
        <v>2</v>
      </c>
      <c r="L28" s="50">
        <f t="shared" si="3"/>
        <v>2</v>
      </c>
      <c r="M28" s="50">
        <v>1</v>
      </c>
      <c r="N28" s="50">
        <v>1</v>
      </c>
      <c r="O28" s="50">
        <f t="shared" si="4"/>
        <v>0</v>
      </c>
      <c r="P28" s="50">
        <v>0</v>
      </c>
      <c r="Q28" s="50">
        <v>0</v>
      </c>
      <c r="R28" s="50"/>
      <c r="S28" s="50">
        <f t="shared" si="5"/>
        <v>2</v>
      </c>
      <c r="T28" s="50">
        <v>1</v>
      </c>
      <c r="U28" s="50">
        <v>1</v>
      </c>
      <c r="V28" s="50">
        <f t="shared" si="8"/>
        <v>3</v>
      </c>
      <c r="W28" s="50">
        <v>3</v>
      </c>
      <c r="X28" s="50">
        <v>0</v>
      </c>
      <c r="Y28" s="50">
        <f t="shared" si="7"/>
        <v>0</v>
      </c>
      <c r="Z28" s="50">
        <v>0</v>
      </c>
      <c r="AA28" s="50">
        <v>0</v>
      </c>
      <c r="AB28" s="51">
        <f>IF(第41表!D28=0,REPT(" ",4)&amp;"-",ROUND(第41表!G28/第41表!D28*100,1))</f>
        <v>98.6</v>
      </c>
      <c r="AC28" s="51">
        <f>IF(第41表!E28=0,REPT(" ",4)&amp;"-",ROUND(第41表!H28/第41表!E28*100,1))</f>
        <v>99.3</v>
      </c>
      <c r="AD28" s="51">
        <f>IF(第41表!F28=0,REPT(" ",4)&amp;"-",ROUND(第41表!I28/第41表!F28*100,1))</f>
        <v>97.9</v>
      </c>
      <c r="AE28" s="74"/>
      <c r="AF28" s="65" t="s">
        <v>27</v>
      </c>
    </row>
    <row r="29" spans="1:32" ht="45" customHeight="1">
      <c r="A29" s="45"/>
      <c r="B29" s="27" t="s">
        <v>51</v>
      </c>
      <c r="C29" s="38"/>
      <c r="D29" s="55">
        <f t="shared" si="9"/>
        <v>283</v>
      </c>
      <c r="E29" s="50">
        <f t="shared" si="10"/>
        <v>277</v>
      </c>
      <c r="F29" s="50">
        <f t="shared" si="1"/>
        <v>272</v>
      </c>
      <c r="G29" s="50">
        <v>140</v>
      </c>
      <c r="H29" s="50">
        <v>132</v>
      </c>
      <c r="I29" s="50">
        <f t="shared" si="2"/>
        <v>4</v>
      </c>
      <c r="J29" s="50">
        <v>1</v>
      </c>
      <c r="K29" s="50">
        <v>3</v>
      </c>
      <c r="L29" s="50">
        <f t="shared" si="3"/>
        <v>1</v>
      </c>
      <c r="M29" s="50">
        <v>0</v>
      </c>
      <c r="N29" s="50">
        <v>1</v>
      </c>
      <c r="O29" s="50">
        <f t="shared" si="4"/>
        <v>0</v>
      </c>
      <c r="P29" s="50">
        <v>0</v>
      </c>
      <c r="Q29" s="50">
        <v>0</v>
      </c>
      <c r="R29" s="50"/>
      <c r="S29" s="50">
        <f t="shared" si="5"/>
        <v>4</v>
      </c>
      <c r="T29" s="50">
        <v>4</v>
      </c>
      <c r="U29" s="50">
        <v>0</v>
      </c>
      <c r="V29" s="50">
        <f t="shared" si="8"/>
        <v>2</v>
      </c>
      <c r="W29" s="50">
        <v>1</v>
      </c>
      <c r="X29" s="50">
        <v>1</v>
      </c>
      <c r="Y29" s="50">
        <f t="shared" si="7"/>
        <v>0</v>
      </c>
      <c r="Z29" s="50">
        <v>0</v>
      </c>
      <c r="AA29" s="50">
        <v>0</v>
      </c>
      <c r="AB29" s="51">
        <f>IF(第41表!D29=0,REPT(" ",4)&amp;"-",ROUND(第41表!G29/第41表!D29*100,1))</f>
        <v>96.3</v>
      </c>
      <c r="AC29" s="51">
        <f>IF(第41表!E29=0,REPT(" ",4)&amp;"-",ROUND(第41表!H29/第41表!E29*100,1))</f>
        <v>94.2</v>
      </c>
      <c r="AD29" s="51">
        <f>IF(第41表!F29=0,REPT(" ",4)&amp;"-",ROUND(第41表!I29/第41表!F29*100,1))</f>
        <v>98.6</v>
      </c>
      <c r="AE29" s="74"/>
      <c r="AF29" s="65" t="s">
        <v>29</v>
      </c>
    </row>
    <row r="30" spans="1:32" ht="45" customHeight="1">
      <c r="A30" s="45"/>
      <c r="B30" s="27" t="s">
        <v>52</v>
      </c>
      <c r="C30" s="38"/>
      <c r="D30" s="55">
        <f t="shared" si="9"/>
        <v>255</v>
      </c>
      <c r="E30" s="50">
        <f t="shared" si="10"/>
        <v>247</v>
      </c>
      <c r="F30" s="50">
        <f t="shared" si="1"/>
        <v>245</v>
      </c>
      <c r="G30" s="50">
        <v>125</v>
      </c>
      <c r="H30" s="50">
        <v>120</v>
      </c>
      <c r="I30" s="50">
        <f t="shared" si="2"/>
        <v>0</v>
      </c>
      <c r="J30" s="50">
        <v>0</v>
      </c>
      <c r="K30" s="50">
        <v>0</v>
      </c>
      <c r="L30" s="50">
        <f t="shared" si="3"/>
        <v>2</v>
      </c>
      <c r="M30" s="50">
        <v>0</v>
      </c>
      <c r="N30" s="50">
        <v>2</v>
      </c>
      <c r="O30" s="50">
        <f t="shared" si="4"/>
        <v>0</v>
      </c>
      <c r="P30" s="50">
        <v>0</v>
      </c>
      <c r="Q30" s="50">
        <v>0</v>
      </c>
      <c r="R30" s="50"/>
      <c r="S30" s="50">
        <f t="shared" si="5"/>
        <v>2</v>
      </c>
      <c r="T30" s="50">
        <v>2</v>
      </c>
      <c r="U30" s="50">
        <v>0</v>
      </c>
      <c r="V30" s="50">
        <f t="shared" si="8"/>
        <v>6</v>
      </c>
      <c r="W30" s="50">
        <v>3</v>
      </c>
      <c r="X30" s="50">
        <v>3</v>
      </c>
      <c r="Y30" s="50">
        <f t="shared" si="7"/>
        <v>0</v>
      </c>
      <c r="Z30" s="50">
        <v>0</v>
      </c>
      <c r="AA30" s="50">
        <v>0</v>
      </c>
      <c r="AB30" s="51">
        <f>IF(第41表!D30=0,REPT(" ",4)&amp;"-",ROUND(第41表!G30/第41表!D30*100,1))</f>
        <v>99.2</v>
      </c>
      <c r="AC30" s="51">
        <f>IF(第41表!E30=0,REPT(" ",4)&amp;"-",ROUND(第41表!H30/第41表!E30*100,1))</f>
        <v>98.5</v>
      </c>
      <c r="AD30" s="51">
        <f>IF(第41表!F30=0,REPT(" ",4)&amp;"-",ROUND(第41表!I30/第41表!F30*100,1))</f>
        <v>100</v>
      </c>
      <c r="AE30" s="74"/>
      <c r="AF30" s="65" t="s">
        <v>30</v>
      </c>
    </row>
    <row r="31" spans="1:32" ht="22.5" customHeight="1">
      <c r="A31" s="45"/>
      <c r="B31" s="27"/>
      <c r="C31" s="38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1"/>
      <c r="AC31" s="51"/>
      <c r="AD31" s="51"/>
      <c r="AE31" s="74"/>
      <c r="AF31" s="65"/>
    </row>
    <row r="32" spans="1:32" ht="45" customHeight="1">
      <c r="A32" s="23"/>
      <c r="B32" s="22" t="s">
        <v>67</v>
      </c>
      <c r="C32" s="43"/>
      <c r="D32" s="50">
        <f>E32+S32+V32+Y32</f>
        <v>15</v>
      </c>
      <c r="E32" s="50">
        <f>F32+I32+L32+O32</f>
        <v>15</v>
      </c>
      <c r="F32" s="50">
        <f t="shared" si="1"/>
        <v>15</v>
      </c>
      <c r="G32" s="50">
        <v>10</v>
      </c>
      <c r="H32" s="50">
        <v>5</v>
      </c>
      <c r="I32" s="50">
        <f t="shared" si="2"/>
        <v>0</v>
      </c>
      <c r="J32" s="50">
        <v>0</v>
      </c>
      <c r="K32" s="50">
        <v>0</v>
      </c>
      <c r="L32" s="50">
        <f t="shared" si="3"/>
        <v>0</v>
      </c>
      <c r="M32" s="50">
        <v>0</v>
      </c>
      <c r="N32" s="50">
        <v>0</v>
      </c>
      <c r="O32" s="50">
        <f t="shared" si="4"/>
        <v>0</v>
      </c>
      <c r="P32" s="50">
        <v>0</v>
      </c>
      <c r="Q32" s="50">
        <v>0</v>
      </c>
      <c r="R32" s="50"/>
      <c r="S32" s="50">
        <f t="shared" si="5"/>
        <v>0</v>
      </c>
      <c r="T32" s="50">
        <v>0</v>
      </c>
      <c r="U32" s="50">
        <v>0</v>
      </c>
      <c r="V32" s="50">
        <f t="shared" si="8"/>
        <v>0</v>
      </c>
      <c r="W32" s="50">
        <v>0</v>
      </c>
      <c r="X32" s="50">
        <v>0</v>
      </c>
      <c r="Y32" s="50">
        <f t="shared" si="7"/>
        <v>0</v>
      </c>
      <c r="Z32" s="50">
        <v>0</v>
      </c>
      <c r="AA32" s="50">
        <v>0</v>
      </c>
      <c r="AB32" s="51">
        <f>IF(第41表!D32=0,REPT(" ",4)&amp;"-",ROUND(第41表!G32/第41表!D32*100,1))</f>
        <v>100</v>
      </c>
      <c r="AC32" s="51">
        <f>IF(第41表!E32=0,REPT(" ",4)&amp;"-",ROUND(第41表!H32/第41表!E32*100,1))</f>
        <v>100</v>
      </c>
      <c r="AD32" s="51">
        <f>IF(第41表!F32=0,REPT(" ",4)&amp;"-",ROUND(第41表!I32/第41表!F32*100,1))</f>
        <v>100</v>
      </c>
      <c r="AE32" s="76"/>
      <c r="AF32" s="80" t="s">
        <v>16</v>
      </c>
    </row>
    <row r="33" spans="1:32" ht="45" customHeight="1">
      <c r="A33" s="25"/>
      <c r="B33" s="27" t="s">
        <v>68</v>
      </c>
      <c r="C33" s="40"/>
      <c r="D33" s="50">
        <f>E33+S33+V33+Y33</f>
        <v>274</v>
      </c>
      <c r="E33" s="50">
        <f>F33+I33+L33+O33</f>
        <v>267</v>
      </c>
      <c r="F33" s="50">
        <f t="shared" si="1"/>
        <v>262</v>
      </c>
      <c r="G33" s="50">
        <v>142</v>
      </c>
      <c r="H33" s="50">
        <v>120</v>
      </c>
      <c r="I33" s="50">
        <f t="shared" si="2"/>
        <v>5</v>
      </c>
      <c r="J33" s="50">
        <v>3</v>
      </c>
      <c r="K33" s="50">
        <v>2</v>
      </c>
      <c r="L33" s="50">
        <f t="shared" si="3"/>
        <v>0</v>
      </c>
      <c r="M33" s="50">
        <v>0</v>
      </c>
      <c r="N33" s="50">
        <v>0</v>
      </c>
      <c r="O33" s="50">
        <f t="shared" si="4"/>
        <v>0</v>
      </c>
      <c r="P33" s="50">
        <v>0</v>
      </c>
      <c r="Q33" s="50">
        <v>0</v>
      </c>
      <c r="R33" s="50"/>
      <c r="S33" s="50">
        <f t="shared" si="5"/>
        <v>3</v>
      </c>
      <c r="T33" s="50">
        <v>3</v>
      </c>
      <c r="U33" s="50">
        <v>0</v>
      </c>
      <c r="V33" s="50">
        <f t="shared" si="8"/>
        <v>4</v>
      </c>
      <c r="W33" s="50">
        <v>3</v>
      </c>
      <c r="X33" s="50">
        <v>1</v>
      </c>
      <c r="Y33" s="50">
        <f t="shared" si="7"/>
        <v>0</v>
      </c>
      <c r="Z33" s="50">
        <v>0</v>
      </c>
      <c r="AA33" s="50">
        <v>0</v>
      </c>
      <c r="AB33" s="51">
        <f>IF(第41表!D33=0,REPT(" ",4)&amp;"-",ROUND(第41表!G33/第41表!D33*100,1))</f>
        <v>98.9</v>
      </c>
      <c r="AC33" s="51">
        <f>IF(第41表!E33=0,REPT(" ",4)&amp;"-",ROUND(第41表!H33/第41表!E33*100,1))</f>
        <v>98.1</v>
      </c>
      <c r="AD33" s="51">
        <f>IF(第41表!F33=0,REPT(" ",4)&amp;"-",ROUND(第41表!I33/第41表!F33*100,1))</f>
        <v>100</v>
      </c>
      <c r="AE33" s="74"/>
      <c r="AF33" s="65" t="s">
        <v>17</v>
      </c>
    </row>
    <row r="34" spans="1:32" ht="45" customHeight="1">
      <c r="A34" s="25"/>
      <c r="B34" s="27" t="s">
        <v>69</v>
      </c>
      <c r="C34" s="40"/>
      <c r="D34" s="50">
        <f>E34+S34+V34+Y34</f>
        <v>81</v>
      </c>
      <c r="E34" s="50">
        <f>F34+I34+L34+O34</f>
        <v>80</v>
      </c>
      <c r="F34" s="50">
        <f t="shared" si="1"/>
        <v>79</v>
      </c>
      <c r="G34" s="50">
        <v>39</v>
      </c>
      <c r="H34" s="50">
        <v>40</v>
      </c>
      <c r="I34" s="50">
        <f t="shared" si="2"/>
        <v>0</v>
      </c>
      <c r="J34" s="50">
        <v>0</v>
      </c>
      <c r="K34" s="50">
        <v>0</v>
      </c>
      <c r="L34" s="50">
        <f t="shared" si="3"/>
        <v>1</v>
      </c>
      <c r="M34" s="50">
        <v>0</v>
      </c>
      <c r="N34" s="50">
        <v>1</v>
      </c>
      <c r="O34" s="50">
        <f t="shared" si="4"/>
        <v>0</v>
      </c>
      <c r="P34" s="50">
        <v>0</v>
      </c>
      <c r="Q34" s="50">
        <v>0</v>
      </c>
      <c r="R34" s="50"/>
      <c r="S34" s="50">
        <f t="shared" si="5"/>
        <v>0</v>
      </c>
      <c r="T34" s="50">
        <v>0</v>
      </c>
      <c r="U34" s="50">
        <v>0</v>
      </c>
      <c r="V34" s="50">
        <f t="shared" si="8"/>
        <v>1</v>
      </c>
      <c r="W34" s="50">
        <v>0</v>
      </c>
      <c r="X34" s="50">
        <v>1</v>
      </c>
      <c r="Y34" s="50">
        <f t="shared" si="7"/>
        <v>0</v>
      </c>
      <c r="Z34" s="50">
        <v>0</v>
      </c>
      <c r="AA34" s="50">
        <v>0</v>
      </c>
      <c r="AB34" s="51">
        <f>IF(第41表!D34=0,REPT(" ",4)&amp;"-",ROUND(第41表!G34/第41表!D34*100,1))</f>
        <v>98.8</v>
      </c>
      <c r="AC34" s="51">
        <f>IF(第41表!E34=0,REPT(" ",4)&amp;"-",ROUND(第41表!H34/第41表!E34*100,1))</f>
        <v>100</v>
      </c>
      <c r="AD34" s="51">
        <f>IF(第41表!F34=0,REPT(" ",4)&amp;"-",ROUND(第41表!I34/第41表!F34*100,1))</f>
        <v>97.7</v>
      </c>
      <c r="AE34" s="74"/>
      <c r="AF34" s="65" t="s">
        <v>18</v>
      </c>
    </row>
    <row r="35" spans="1:32" ht="45" customHeight="1">
      <c r="A35" s="28"/>
      <c r="B35" s="32" t="s">
        <v>70</v>
      </c>
      <c r="C35" s="41"/>
      <c r="D35" s="53">
        <f>E35+S35+V35+Y35</f>
        <v>135</v>
      </c>
      <c r="E35" s="53">
        <f>F35+I35+L35+O35</f>
        <v>130</v>
      </c>
      <c r="F35" s="53">
        <f t="shared" si="1"/>
        <v>127</v>
      </c>
      <c r="G35" s="53">
        <v>60</v>
      </c>
      <c r="H35" s="53">
        <v>67</v>
      </c>
      <c r="I35" s="53">
        <f t="shared" si="2"/>
        <v>1</v>
      </c>
      <c r="J35" s="53">
        <v>1</v>
      </c>
      <c r="K35" s="53">
        <v>0</v>
      </c>
      <c r="L35" s="53">
        <f t="shared" si="3"/>
        <v>2</v>
      </c>
      <c r="M35" s="53">
        <v>1</v>
      </c>
      <c r="N35" s="53">
        <v>1</v>
      </c>
      <c r="O35" s="53">
        <f t="shared" si="4"/>
        <v>0</v>
      </c>
      <c r="P35" s="53">
        <v>0</v>
      </c>
      <c r="Q35" s="53">
        <v>0</v>
      </c>
      <c r="R35" s="50"/>
      <c r="S35" s="53">
        <f t="shared" si="5"/>
        <v>0</v>
      </c>
      <c r="T35" s="53">
        <v>0</v>
      </c>
      <c r="U35" s="53">
        <v>0</v>
      </c>
      <c r="V35" s="53">
        <f t="shared" si="8"/>
        <v>5</v>
      </c>
      <c r="W35" s="53">
        <v>5</v>
      </c>
      <c r="X35" s="53">
        <v>0</v>
      </c>
      <c r="Y35" s="53">
        <f t="shared" si="7"/>
        <v>0</v>
      </c>
      <c r="Z35" s="53">
        <v>0</v>
      </c>
      <c r="AA35" s="53">
        <v>0</v>
      </c>
      <c r="AB35" s="54">
        <f>IF(第41表!D35=0,REPT(" ",4)&amp;"-",ROUND(第41表!G35/第41表!D35*100,1))</f>
        <v>99.3</v>
      </c>
      <c r="AC35" s="54">
        <f>IF(第41表!E35=0,REPT(" ",4)&amp;"-",ROUND(第41表!H35/第41表!E35*100,1))</f>
        <v>98.5</v>
      </c>
      <c r="AD35" s="54">
        <f>IF(第41表!F35=0,REPT(" ",4)&amp;"-",ROUND(第41表!I35/第41表!F35*100,1))</f>
        <v>100</v>
      </c>
      <c r="AE35" s="75"/>
      <c r="AF35" s="81" t="s">
        <v>19</v>
      </c>
    </row>
  </sheetData>
  <mergeCells count="39">
    <mergeCell ref="AC5:AC7"/>
    <mergeCell ref="AD5:AD7"/>
    <mergeCell ref="AE3:AF7"/>
    <mergeCell ref="X6:X7"/>
    <mergeCell ref="V5:X5"/>
    <mergeCell ref="Y5:AA5"/>
    <mergeCell ref="V3:AA4"/>
    <mergeCell ref="V6:V7"/>
    <mergeCell ref="W6:W7"/>
    <mergeCell ref="Z6:Z7"/>
    <mergeCell ref="AB3:AD4"/>
    <mergeCell ref="AA6:AA7"/>
    <mergeCell ref="Y6:Y7"/>
    <mergeCell ref="AB5:AB7"/>
    <mergeCell ref="A3:C7"/>
    <mergeCell ref="D3:D7"/>
    <mergeCell ref="F5:H5"/>
    <mergeCell ref="L5:N5"/>
    <mergeCell ref="E4:N4"/>
    <mergeCell ref="E5:E7"/>
    <mergeCell ref="K6:K7"/>
    <mergeCell ref="E3:N3"/>
    <mergeCell ref="F6:F7"/>
    <mergeCell ref="G6:G7"/>
    <mergeCell ref="H6:H7"/>
    <mergeCell ref="I6:I7"/>
    <mergeCell ref="N6:N7"/>
    <mergeCell ref="J6:J7"/>
    <mergeCell ref="I5:K5"/>
    <mergeCell ref="L6:L7"/>
    <mergeCell ref="M6:M7"/>
    <mergeCell ref="S3:U5"/>
    <mergeCell ref="O4:Q5"/>
    <mergeCell ref="U6:U7"/>
    <mergeCell ref="T6:T7"/>
    <mergeCell ref="O6:O7"/>
    <mergeCell ref="P6:P7"/>
    <mergeCell ref="Q6:Q7"/>
    <mergeCell ref="S6:S7"/>
  </mergeCells>
  <phoneticPr fontId="1"/>
  <printOptions gridLinesSet="0"/>
  <pageMargins left="0.78740157480314965" right="0.59055118110236227" top="0.98425196850393704" bottom="0.94488188976377963" header="0.51181102362204722" footer="0.51181102362204722"/>
  <pageSetup paperSize="9" scale="55" fitToWidth="2" orientation="portrait" r:id="rId1"/>
  <headerFooter alignWithMargins="0"/>
  <rowBreaks count="1" manualBreakCount="1">
    <brk id="35" max="16383" man="1"/>
  </rowBreaks>
  <ignoredErrors>
    <ignoredError sqref="Y13 Y15" formulaRange="1"/>
    <ignoredError sqref="I11 L11 O11 V11 Y11 I14 L14 O14 V14" formula="1"/>
    <ignoredError sqref="Y14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="60" zoomScaleNormal="60" workbookViewId="0">
      <selection activeCell="B1" sqref="B1"/>
    </sheetView>
  </sheetViews>
  <sheetFormatPr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12" width="11.69921875" style="1" customWidth="1"/>
    <col min="13" max="16384" width="8.796875" style="1"/>
  </cols>
  <sheetData>
    <row r="1" spans="1:12" s="21" customFormat="1" ht="31.5" customHeight="1">
      <c r="B1" s="21" t="s">
        <v>108</v>
      </c>
    </row>
    <row r="2" spans="1:12" ht="31.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45" customHeight="1">
      <c r="A3" s="98" t="s">
        <v>92</v>
      </c>
      <c r="B3" s="98"/>
      <c r="C3" s="98"/>
      <c r="D3" s="160" t="s">
        <v>33</v>
      </c>
      <c r="E3" s="161"/>
      <c r="F3" s="161"/>
      <c r="G3" s="161"/>
      <c r="H3" s="161"/>
      <c r="I3" s="162"/>
      <c r="J3" s="98" t="s">
        <v>34</v>
      </c>
      <c r="K3" s="98"/>
      <c r="L3" s="98"/>
    </row>
    <row r="4" spans="1:12" ht="45" customHeight="1">
      <c r="A4" s="99"/>
      <c r="B4" s="99"/>
      <c r="C4" s="99"/>
      <c r="D4" s="160" t="s">
        <v>22</v>
      </c>
      <c r="E4" s="161"/>
      <c r="F4" s="162"/>
      <c r="G4" s="160" t="s">
        <v>35</v>
      </c>
      <c r="H4" s="161"/>
      <c r="I4" s="162"/>
      <c r="J4" s="113"/>
      <c r="K4" s="113"/>
      <c r="L4" s="113"/>
    </row>
    <row r="5" spans="1:12" ht="23.1" customHeight="1">
      <c r="A5" s="99"/>
      <c r="B5" s="99"/>
      <c r="C5" s="99"/>
      <c r="D5" s="111" t="s">
        <v>2</v>
      </c>
      <c r="E5" s="111" t="s">
        <v>3</v>
      </c>
      <c r="F5" s="111" t="s">
        <v>4</v>
      </c>
      <c r="G5" s="111" t="s">
        <v>2</v>
      </c>
      <c r="H5" s="111" t="s">
        <v>3</v>
      </c>
      <c r="I5" s="111" t="s">
        <v>4</v>
      </c>
      <c r="J5" s="111" t="s">
        <v>2</v>
      </c>
      <c r="K5" s="111" t="s">
        <v>3</v>
      </c>
      <c r="L5" s="194" t="s">
        <v>4</v>
      </c>
    </row>
    <row r="6" spans="1:12" ht="23.1" customHeight="1">
      <c r="A6" s="99"/>
      <c r="B6" s="99"/>
      <c r="C6" s="99"/>
      <c r="D6" s="106"/>
      <c r="E6" s="106"/>
      <c r="F6" s="106"/>
      <c r="G6" s="106"/>
      <c r="H6" s="106"/>
      <c r="I6" s="106"/>
      <c r="J6" s="106"/>
      <c r="K6" s="106"/>
      <c r="L6" s="152"/>
    </row>
    <row r="7" spans="1:12" ht="21.6" customHeight="1">
      <c r="A7" s="100"/>
      <c r="B7" s="100"/>
      <c r="C7" s="100"/>
      <c r="D7" s="107"/>
      <c r="E7" s="107"/>
      <c r="F7" s="107"/>
      <c r="G7" s="107"/>
      <c r="H7" s="107"/>
      <c r="I7" s="107"/>
      <c r="J7" s="107"/>
      <c r="K7" s="107"/>
      <c r="L7" s="153"/>
    </row>
    <row r="8" spans="1:12" ht="31.5" customHeight="1">
      <c r="A8" s="18"/>
      <c r="B8" s="18"/>
      <c r="C8" s="19"/>
      <c r="D8" s="12"/>
      <c r="E8" s="11"/>
      <c r="F8" s="11"/>
      <c r="G8" s="11"/>
      <c r="H8" s="11"/>
      <c r="I8" s="11"/>
      <c r="J8" s="11"/>
      <c r="K8" s="11"/>
      <c r="L8" s="11"/>
    </row>
    <row r="9" spans="1:12" ht="39" customHeight="1">
      <c r="A9" s="66"/>
      <c r="B9" s="66" t="s">
        <v>109</v>
      </c>
      <c r="C9" s="67"/>
      <c r="D9" s="55">
        <v>10363</v>
      </c>
      <c r="E9" s="50">
        <v>5119</v>
      </c>
      <c r="F9" s="50">
        <v>5244</v>
      </c>
      <c r="G9" s="50">
        <v>166</v>
      </c>
      <c r="H9" s="50">
        <v>85</v>
      </c>
      <c r="I9" s="50">
        <v>81</v>
      </c>
      <c r="J9" s="50">
        <v>171</v>
      </c>
      <c r="K9" s="50">
        <v>154</v>
      </c>
      <c r="L9" s="50">
        <v>17</v>
      </c>
    </row>
    <row r="10" spans="1:12" ht="22.5" customHeight="1">
      <c r="A10" s="27"/>
      <c r="B10" s="27"/>
      <c r="C10" s="35"/>
      <c r="D10" s="55"/>
      <c r="E10" s="50"/>
      <c r="F10" s="50"/>
      <c r="G10" s="50"/>
      <c r="H10" s="50"/>
      <c r="I10" s="50"/>
      <c r="J10" s="50"/>
      <c r="K10" s="50"/>
      <c r="L10" s="50"/>
    </row>
    <row r="11" spans="1:12" ht="39" customHeight="1">
      <c r="A11" s="66"/>
      <c r="B11" s="66" t="s">
        <v>110</v>
      </c>
      <c r="C11" s="67"/>
      <c r="D11" s="55">
        <f>SUM(E11:F11)</f>
        <v>10167</v>
      </c>
      <c r="E11" s="50">
        <f t="shared" ref="E11:L11" si="0">SUM(E17:E35)</f>
        <v>5104</v>
      </c>
      <c r="F11" s="50">
        <f t="shared" si="0"/>
        <v>5063</v>
      </c>
      <c r="G11" s="50">
        <f>SUM(H11:I11)</f>
        <v>127</v>
      </c>
      <c r="H11" s="50">
        <f t="shared" si="0"/>
        <v>67</v>
      </c>
      <c r="I11" s="50">
        <f t="shared" si="0"/>
        <v>60</v>
      </c>
      <c r="J11" s="50">
        <f>SUM(K11:L11)</f>
        <v>164</v>
      </c>
      <c r="K11" s="50">
        <f t="shared" si="0"/>
        <v>127</v>
      </c>
      <c r="L11" s="50">
        <f t="shared" si="0"/>
        <v>37</v>
      </c>
    </row>
    <row r="12" spans="1:12" ht="22.5" customHeight="1">
      <c r="A12" s="20"/>
      <c r="B12" s="20"/>
      <c r="C12" s="34"/>
      <c r="D12" s="55"/>
      <c r="E12" s="50"/>
      <c r="F12" s="50"/>
      <c r="G12" s="50"/>
      <c r="H12" s="50"/>
      <c r="I12" s="50"/>
      <c r="J12" s="50"/>
      <c r="K12" s="50"/>
      <c r="L12" s="50"/>
    </row>
    <row r="13" spans="1:12" ht="39" customHeight="1">
      <c r="A13" s="20"/>
      <c r="B13" s="66" t="s">
        <v>84</v>
      </c>
      <c r="C13" s="34"/>
      <c r="D13" s="55">
        <f>SUM(E13:F13)</f>
        <v>155</v>
      </c>
      <c r="E13" s="50">
        <v>74</v>
      </c>
      <c r="F13" s="50">
        <v>81</v>
      </c>
      <c r="G13" s="50">
        <f>SUM(H13:I13)</f>
        <v>0</v>
      </c>
      <c r="H13" s="50">
        <v>0</v>
      </c>
      <c r="I13" s="50">
        <v>0</v>
      </c>
      <c r="J13" s="50">
        <f>SUM(K13:L13)</f>
        <v>3</v>
      </c>
      <c r="K13" s="50">
        <v>3</v>
      </c>
      <c r="L13" s="50">
        <v>0</v>
      </c>
    </row>
    <row r="14" spans="1:12" ht="39" customHeight="1">
      <c r="A14" s="20"/>
      <c r="B14" s="66" t="s">
        <v>85</v>
      </c>
      <c r="C14" s="34"/>
      <c r="D14" s="55">
        <f>SUM(E14:F14)</f>
        <v>9819</v>
      </c>
      <c r="E14" s="50">
        <f>E11-E13-E15</f>
        <v>4924</v>
      </c>
      <c r="F14" s="50">
        <f>F11-F13-F15</f>
        <v>4895</v>
      </c>
      <c r="G14" s="50">
        <f>SUM(H14:I14)</f>
        <v>127</v>
      </c>
      <c r="H14" s="50">
        <f>H11-H13-H15</f>
        <v>67</v>
      </c>
      <c r="I14" s="50">
        <f>I11-I13-I15</f>
        <v>60</v>
      </c>
      <c r="J14" s="50">
        <f>SUM(K14:L14)</f>
        <v>161</v>
      </c>
      <c r="K14" s="50">
        <f>K11-K13-K15</f>
        <v>124</v>
      </c>
      <c r="L14" s="50">
        <f>L11-L13-L15</f>
        <v>37</v>
      </c>
    </row>
    <row r="15" spans="1:12" ht="39" customHeight="1">
      <c r="A15" s="20"/>
      <c r="B15" s="66" t="s">
        <v>86</v>
      </c>
      <c r="C15" s="34"/>
      <c r="D15" s="55">
        <f>SUM(E15:F15)</f>
        <v>193</v>
      </c>
      <c r="E15" s="50">
        <v>106</v>
      </c>
      <c r="F15" s="50">
        <v>87</v>
      </c>
      <c r="G15" s="50">
        <f>SUM(H15:I15)</f>
        <v>0</v>
      </c>
      <c r="H15" s="50">
        <v>0</v>
      </c>
      <c r="I15" s="50">
        <v>0</v>
      </c>
      <c r="J15" s="50">
        <f>SUM(K15:L15)</f>
        <v>0</v>
      </c>
      <c r="K15" s="50">
        <v>0</v>
      </c>
      <c r="L15" s="50">
        <v>0</v>
      </c>
    </row>
    <row r="16" spans="1:12" ht="22.5" customHeight="1">
      <c r="A16" s="32"/>
      <c r="B16" s="32"/>
      <c r="C16" s="36"/>
      <c r="D16" s="55"/>
      <c r="E16" s="50"/>
      <c r="F16" s="50"/>
      <c r="G16" s="50"/>
      <c r="H16" s="50"/>
      <c r="I16" s="50"/>
      <c r="J16" s="50"/>
      <c r="K16" s="50"/>
      <c r="L16" s="50"/>
    </row>
    <row r="17" spans="1:12" ht="45" customHeight="1">
      <c r="A17" s="44"/>
      <c r="B17" s="22" t="s">
        <v>39</v>
      </c>
      <c r="C17" s="37"/>
      <c r="D17" s="55">
        <f t="shared" ref="D17:D30" si="1">SUM(E17:F17)</f>
        <v>4407</v>
      </c>
      <c r="E17" s="50">
        <v>2177</v>
      </c>
      <c r="F17" s="50">
        <v>2230</v>
      </c>
      <c r="G17" s="50">
        <f t="shared" ref="G17:G30" si="2">SUM(H17:I17)</f>
        <v>76</v>
      </c>
      <c r="H17" s="50">
        <v>39</v>
      </c>
      <c r="I17" s="50">
        <v>37</v>
      </c>
      <c r="J17" s="50">
        <f t="shared" ref="J17:J30" si="3">SUM(K17:L17)</f>
        <v>102</v>
      </c>
      <c r="K17" s="50">
        <v>80</v>
      </c>
      <c r="L17" s="50">
        <v>22</v>
      </c>
    </row>
    <row r="18" spans="1:12" ht="45" customHeight="1">
      <c r="A18" s="45"/>
      <c r="B18" s="27" t="s">
        <v>40</v>
      </c>
      <c r="C18" s="38"/>
      <c r="D18" s="55">
        <f t="shared" si="1"/>
        <v>885</v>
      </c>
      <c r="E18" s="50">
        <v>467</v>
      </c>
      <c r="F18" s="50">
        <v>418</v>
      </c>
      <c r="G18" s="50">
        <f t="shared" si="2"/>
        <v>5</v>
      </c>
      <c r="H18" s="50">
        <v>2</v>
      </c>
      <c r="I18" s="50">
        <v>3</v>
      </c>
      <c r="J18" s="50">
        <f t="shared" si="3"/>
        <v>14</v>
      </c>
      <c r="K18" s="50">
        <v>8</v>
      </c>
      <c r="L18" s="50">
        <v>6</v>
      </c>
    </row>
    <row r="19" spans="1:12" ht="45" customHeight="1">
      <c r="A19" s="45"/>
      <c r="B19" s="27" t="s">
        <v>41</v>
      </c>
      <c r="C19" s="38"/>
      <c r="D19" s="55">
        <f t="shared" si="1"/>
        <v>784</v>
      </c>
      <c r="E19" s="50">
        <v>358</v>
      </c>
      <c r="F19" s="50">
        <v>426</v>
      </c>
      <c r="G19" s="50">
        <f t="shared" si="2"/>
        <v>14</v>
      </c>
      <c r="H19" s="50">
        <v>8</v>
      </c>
      <c r="I19" s="50">
        <v>6</v>
      </c>
      <c r="J19" s="50">
        <f t="shared" si="3"/>
        <v>10</v>
      </c>
      <c r="K19" s="50">
        <v>7</v>
      </c>
      <c r="L19" s="50">
        <v>3</v>
      </c>
    </row>
    <row r="20" spans="1:12" ht="45" customHeight="1">
      <c r="A20" s="45"/>
      <c r="B20" s="27" t="s">
        <v>42</v>
      </c>
      <c r="C20" s="38"/>
      <c r="D20" s="55">
        <f t="shared" si="1"/>
        <v>575</v>
      </c>
      <c r="E20" s="50">
        <v>308</v>
      </c>
      <c r="F20" s="50">
        <v>267</v>
      </c>
      <c r="G20" s="50">
        <f t="shared" si="2"/>
        <v>11</v>
      </c>
      <c r="H20" s="50">
        <v>7</v>
      </c>
      <c r="I20" s="50">
        <v>4</v>
      </c>
      <c r="J20" s="50">
        <f t="shared" si="3"/>
        <v>4</v>
      </c>
      <c r="K20" s="50">
        <v>4</v>
      </c>
      <c r="L20" s="50">
        <v>0</v>
      </c>
    </row>
    <row r="21" spans="1:12" ht="45" customHeight="1">
      <c r="A21" s="45"/>
      <c r="B21" s="27" t="s">
        <v>43</v>
      </c>
      <c r="C21" s="38"/>
      <c r="D21" s="55">
        <f t="shared" si="1"/>
        <v>588</v>
      </c>
      <c r="E21" s="50">
        <v>302</v>
      </c>
      <c r="F21" s="50">
        <v>286</v>
      </c>
      <c r="G21" s="50">
        <f t="shared" si="2"/>
        <v>0</v>
      </c>
      <c r="H21" s="50">
        <v>0</v>
      </c>
      <c r="I21" s="50">
        <v>0</v>
      </c>
      <c r="J21" s="50">
        <f t="shared" si="3"/>
        <v>4</v>
      </c>
      <c r="K21" s="50">
        <v>4</v>
      </c>
      <c r="L21" s="50">
        <v>0</v>
      </c>
    </row>
    <row r="22" spans="1:12" ht="45" customHeight="1">
      <c r="A22" s="45"/>
      <c r="B22" s="27" t="s">
        <v>44</v>
      </c>
      <c r="C22" s="35"/>
      <c r="D22" s="55">
        <f t="shared" si="1"/>
        <v>322</v>
      </c>
      <c r="E22" s="50">
        <v>161</v>
      </c>
      <c r="F22" s="50">
        <v>161</v>
      </c>
      <c r="G22" s="50">
        <f t="shared" si="2"/>
        <v>2</v>
      </c>
      <c r="H22" s="50">
        <v>1</v>
      </c>
      <c r="I22" s="50">
        <v>1</v>
      </c>
      <c r="J22" s="50">
        <f t="shared" si="3"/>
        <v>1</v>
      </c>
      <c r="K22" s="50">
        <v>0</v>
      </c>
      <c r="L22" s="50">
        <v>1</v>
      </c>
    </row>
    <row r="23" spans="1:12" ht="45" customHeight="1">
      <c r="A23" s="27"/>
      <c r="B23" s="27" t="s">
        <v>45</v>
      </c>
      <c r="C23" s="39"/>
      <c r="D23" s="55">
        <f t="shared" si="1"/>
        <v>141</v>
      </c>
      <c r="E23" s="50">
        <v>72</v>
      </c>
      <c r="F23" s="50">
        <v>69</v>
      </c>
      <c r="G23" s="50">
        <f t="shared" si="2"/>
        <v>2</v>
      </c>
      <c r="H23" s="50">
        <v>1</v>
      </c>
      <c r="I23" s="50">
        <v>1</v>
      </c>
      <c r="J23" s="50">
        <f t="shared" si="3"/>
        <v>4</v>
      </c>
      <c r="K23" s="50">
        <v>3</v>
      </c>
      <c r="L23" s="50">
        <v>1</v>
      </c>
    </row>
    <row r="24" spans="1:12" ht="45" customHeight="1">
      <c r="A24" s="27"/>
      <c r="B24" s="27" t="s">
        <v>46</v>
      </c>
      <c r="C24" s="39"/>
      <c r="D24" s="55">
        <f t="shared" si="1"/>
        <v>173</v>
      </c>
      <c r="E24" s="50">
        <v>91</v>
      </c>
      <c r="F24" s="50">
        <v>82</v>
      </c>
      <c r="G24" s="50">
        <f t="shared" si="2"/>
        <v>0</v>
      </c>
      <c r="H24" s="50">
        <v>0</v>
      </c>
      <c r="I24" s="50">
        <v>0</v>
      </c>
      <c r="J24" s="50">
        <f t="shared" si="3"/>
        <v>0</v>
      </c>
      <c r="K24" s="50">
        <v>0</v>
      </c>
      <c r="L24" s="50">
        <v>0</v>
      </c>
    </row>
    <row r="25" spans="1:12" ht="45" customHeight="1">
      <c r="A25" s="27"/>
      <c r="B25" s="27" t="s">
        <v>47</v>
      </c>
      <c r="C25" s="38"/>
      <c r="D25" s="55">
        <f t="shared" si="1"/>
        <v>179</v>
      </c>
      <c r="E25" s="50">
        <v>97</v>
      </c>
      <c r="F25" s="50">
        <v>82</v>
      </c>
      <c r="G25" s="50">
        <f t="shared" si="2"/>
        <v>0</v>
      </c>
      <c r="H25" s="50">
        <v>0</v>
      </c>
      <c r="I25" s="50">
        <v>0</v>
      </c>
      <c r="J25" s="50">
        <f t="shared" si="3"/>
        <v>5</v>
      </c>
      <c r="K25" s="50">
        <v>4</v>
      </c>
      <c r="L25" s="50">
        <v>1</v>
      </c>
    </row>
    <row r="26" spans="1:12" ht="45" customHeight="1">
      <c r="A26" s="45"/>
      <c r="B26" s="27" t="s">
        <v>48</v>
      </c>
      <c r="C26" s="38"/>
      <c r="D26" s="55">
        <f t="shared" si="1"/>
        <v>278</v>
      </c>
      <c r="E26" s="50">
        <v>137</v>
      </c>
      <c r="F26" s="50">
        <v>141</v>
      </c>
      <c r="G26" s="50">
        <f t="shared" si="2"/>
        <v>2</v>
      </c>
      <c r="H26" s="50">
        <v>1</v>
      </c>
      <c r="I26" s="50">
        <v>1</v>
      </c>
      <c r="J26" s="50">
        <f t="shared" si="3"/>
        <v>3</v>
      </c>
      <c r="K26" s="50">
        <v>1</v>
      </c>
      <c r="L26" s="50">
        <v>2</v>
      </c>
    </row>
    <row r="27" spans="1:12" ht="45" customHeight="1">
      <c r="A27" s="45"/>
      <c r="B27" s="27" t="s">
        <v>49</v>
      </c>
      <c r="C27" s="38"/>
      <c r="D27" s="55">
        <f t="shared" si="1"/>
        <v>550</v>
      </c>
      <c r="E27" s="50">
        <v>273</v>
      </c>
      <c r="F27" s="50">
        <v>277</v>
      </c>
      <c r="G27" s="50">
        <f t="shared" si="2"/>
        <v>2</v>
      </c>
      <c r="H27" s="50">
        <v>2</v>
      </c>
      <c r="I27" s="50">
        <v>0</v>
      </c>
      <c r="J27" s="50">
        <f t="shared" si="3"/>
        <v>6</v>
      </c>
      <c r="K27" s="50">
        <v>6</v>
      </c>
      <c r="L27" s="50">
        <v>0</v>
      </c>
    </row>
    <row r="28" spans="1:12" ht="45" customHeight="1">
      <c r="A28" s="45"/>
      <c r="B28" s="27" t="s">
        <v>50</v>
      </c>
      <c r="C28" s="38"/>
      <c r="D28" s="55">
        <f t="shared" si="1"/>
        <v>284</v>
      </c>
      <c r="E28" s="50">
        <v>144</v>
      </c>
      <c r="F28" s="50">
        <v>140</v>
      </c>
      <c r="G28" s="50">
        <f t="shared" si="2"/>
        <v>2</v>
      </c>
      <c r="H28" s="50">
        <v>0</v>
      </c>
      <c r="I28" s="50">
        <v>2</v>
      </c>
      <c r="J28" s="50">
        <f t="shared" si="3"/>
        <v>2</v>
      </c>
      <c r="K28" s="50">
        <v>1</v>
      </c>
      <c r="L28" s="50">
        <v>1</v>
      </c>
    </row>
    <row r="29" spans="1:12" ht="45" customHeight="1">
      <c r="A29" s="45"/>
      <c r="B29" s="27" t="s">
        <v>51</v>
      </c>
      <c r="C29" s="38"/>
      <c r="D29" s="55">
        <f t="shared" si="1"/>
        <v>272</v>
      </c>
      <c r="E29" s="50">
        <v>140</v>
      </c>
      <c r="F29" s="50">
        <v>132</v>
      </c>
      <c r="G29" s="50">
        <f t="shared" si="2"/>
        <v>5</v>
      </c>
      <c r="H29" s="50">
        <v>2</v>
      </c>
      <c r="I29" s="50">
        <v>3</v>
      </c>
      <c r="J29" s="50">
        <f t="shared" si="3"/>
        <v>4</v>
      </c>
      <c r="K29" s="50">
        <v>4</v>
      </c>
      <c r="L29" s="50">
        <v>0</v>
      </c>
    </row>
    <row r="30" spans="1:12" ht="45" customHeight="1">
      <c r="A30" s="45"/>
      <c r="B30" s="27" t="s">
        <v>52</v>
      </c>
      <c r="C30" s="38"/>
      <c r="D30" s="55">
        <f t="shared" si="1"/>
        <v>246</v>
      </c>
      <c r="E30" s="50">
        <v>126</v>
      </c>
      <c r="F30" s="50">
        <v>120</v>
      </c>
      <c r="G30" s="50">
        <f t="shared" si="2"/>
        <v>0</v>
      </c>
      <c r="H30" s="50">
        <v>0</v>
      </c>
      <c r="I30" s="50">
        <v>0</v>
      </c>
      <c r="J30" s="50">
        <f t="shared" si="3"/>
        <v>2</v>
      </c>
      <c r="K30" s="50">
        <v>2</v>
      </c>
      <c r="L30" s="50">
        <v>0</v>
      </c>
    </row>
    <row r="31" spans="1:12" ht="22.5" customHeight="1">
      <c r="A31" s="45"/>
      <c r="B31" s="27"/>
      <c r="C31" s="38"/>
      <c r="D31" s="55"/>
      <c r="E31" s="50"/>
      <c r="F31" s="50"/>
      <c r="G31" s="50"/>
      <c r="H31" s="50"/>
      <c r="I31" s="50"/>
      <c r="J31" s="50"/>
      <c r="K31" s="50"/>
      <c r="L31" s="50"/>
    </row>
    <row r="32" spans="1:12" ht="45" customHeight="1">
      <c r="A32" s="60"/>
      <c r="B32" s="72" t="s">
        <v>53</v>
      </c>
      <c r="C32" s="61"/>
      <c r="D32" s="55">
        <f>SUM(E32:F32)</f>
        <v>15</v>
      </c>
      <c r="E32" s="50">
        <v>10</v>
      </c>
      <c r="F32" s="50">
        <v>5</v>
      </c>
      <c r="G32" s="50">
        <f>SUM(H32:I32)</f>
        <v>0</v>
      </c>
      <c r="H32" s="50">
        <v>0</v>
      </c>
      <c r="I32" s="50">
        <v>0</v>
      </c>
      <c r="J32" s="50">
        <f>SUM(K32:L32)</f>
        <v>0</v>
      </c>
      <c r="K32" s="50">
        <v>0</v>
      </c>
      <c r="L32" s="50">
        <v>0</v>
      </c>
    </row>
    <row r="33" spans="1:12" ht="45" customHeight="1">
      <c r="A33" s="25"/>
      <c r="B33" s="27" t="s">
        <v>54</v>
      </c>
      <c r="C33" s="40"/>
      <c r="D33" s="55">
        <f>SUM(E33:F33)</f>
        <v>262</v>
      </c>
      <c r="E33" s="50">
        <v>142</v>
      </c>
      <c r="F33" s="50">
        <v>120</v>
      </c>
      <c r="G33" s="50">
        <f>SUM(H33:I33)</f>
        <v>5</v>
      </c>
      <c r="H33" s="50">
        <v>3</v>
      </c>
      <c r="I33" s="50">
        <v>2</v>
      </c>
      <c r="J33" s="50">
        <f>SUM(K33:L33)</f>
        <v>3</v>
      </c>
      <c r="K33" s="50">
        <v>3</v>
      </c>
      <c r="L33" s="50">
        <v>0</v>
      </c>
    </row>
    <row r="34" spans="1:12" ht="45" customHeight="1">
      <c r="A34" s="25"/>
      <c r="B34" s="27" t="s">
        <v>55</v>
      </c>
      <c r="C34" s="40"/>
      <c r="D34" s="55">
        <f>SUM(E34:F34)</f>
        <v>79</v>
      </c>
      <c r="E34" s="50">
        <v>39</v>
      </c>
      <c r="F34" s="50">
        <v>40</v>
      </c>
      <c r="G34" s="50">
        <f>SUM(H34:I34)</f>
        <v>0</v>
      </c>
      <c r="H34" s="50">
        <v>0</v>
      </c>
      <c r="I34" s="50">
        <v>0</v>
      </c>
      <c r="J34" s="50">
        <f>SUM(K34:L34)</f>
        <v>0</v>
      </c>
      <c r="K34" s="50">
        <v>0</v>
      </c>
      <c r="L34" s="50">
        <v>0</v>
      </c>
    </row>
    <row r="35" spans="1:12" ht="45" customHeight="1">
      <c r="A35" s="28"/>
      <c r="B35" s="32" t="s">
        <v>56</v>
      </c>
      <c r="C35" s="41"/>
      <c r="D35" s="57">
        <f>SUM(E35:F35)</f>
        <v>127</v>
      </c>
      <c r="E35" s="53">
        <v>60</v>
      </c>
      <c r="F35" s="53">
        <v>67</v>
      </c>
      <c r="G35" s="53">
        <f>SUM(H35:I35)</f>
        <v>1</v>
      </c>
      <c r="H35" s="53">
        <v>1</v>
      </c>
      <c r="I35" s="53">
        <v>0</v>
      </c>
      <c r="J35" s="53">
        <f>SUM(K35:L35)</f>
        <v>0</v>
      </c>
      <c r="K35" s="53">
        <v>0</v>
      </c>
      <c r="L35" s="53">
        <v>0</v>
      </c>
    </row>
  </sheetData>
  <mergeCells count="14">
    <mergeCell ref="J3:L4"/>
    <mergeCell ref="A3:C7"/>
    <mergeCell ref="D4:F4"/>
    <mergeCell ref="D3:I3"/>
    <mergeCell ref="G4:I4"/>
    <mergeCell ref="D5:D7"/>
    <mergeCell ref="E5:E7"/>
    <mergeCell ref="L5:L7"/>
    <mergeCell ref="F5:F7"/>
    <mergeCell ref="G5:G7"/>
    <mergeCell ref="H5:H7"/>
    <mergeCell ref="I5:I7"/>
    <mergeCell ref="J5:J7"/>
    <mergeCell ref="K5:K7"/>
  </mergeCells>
  <phoneticPr fontId="7"/>
  <printOptions gridLinesSet="0"/>
  <pageMargins left="0.59055118110236227" right="0.78740157480314965" top="0.98425196850393704" bottom="0.94488188976377963" header="0.51181102362204722" footer="0.51181102362204722"/>
  <pageSetup paperSize="9" scale="55" orientation="portrait" r:id="rId1"/>
  <headerFooter alignWithMargins="0"/>
  <rowBreaks count="1" manualBreakCount="1">
    <brk id="35" max="16383" man="1"/>
  </rowBreaks>
  <ignoredErrors>
    <ignoredError sqref="G11 J11 G14 J1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zoomScale="60" zoomScaleNormal="60" workbookViewId="0">
      <selection activeCell="B1" sqref="B1"/>
    </sheetView>
  </sheetViews>
  <sheetFormatPr defaultRowHeight="27.95" customHeight="1"/>
  <cols>
    <col min="1" max="1" width="1.69921875" style="8" customWidth="1"/>
    <col min="2" max="2" width="13.796875" style="8" customWidth="1"/>
    <col min="3" max="3" width="1.69921875" style="8" customWidth="1"/>
    <col min="4" max="6" width="8.19921875" style="8" customWidth="1"/>
    <col min="7" max="18" width="6.8984375" style="8" customWidth="1"/>
    <col min="19" max="16384" width="8.796875" style="8"/>
  </cols>
  <sheetData>
    <row r="1" spans="1:18" s="21" customFormat="1" ht="31.5" customHeight="1">
      <c r="B1" s="21" t="s">
        <v>111</v>
      </c>
    </row>
    <row r="2" spans="1:18" ht="31.5" customHeight="1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31.5" customHeight="1">
      <c r="A3" s="98" t="s">
        <v>78</v>
      </c>
      <c r="B3" s="98"/>
      <c r="C3" s="98"/>
      <c r="D3" s="133" t="s">
        <v>93</v>
      </c>
      <c r="E3" s="98"/>
      <c r="F3" s="98"/>
      <c r="G3" s="133" t="s">
        <v>36</v>
      </c>
      <c r="H3" s="98"/>
      <c r="I3" s="102"/>
      <c r="J3" s="133" t="s">
        <v>37</v>
      </c>
      <c r="K3" s="98"/>
      <c r="L3" s="102"/>
      <c r="M3" s="133" t="s">
        <v>38</v>
      </c>
      <c r="N3" s="98"/>
      <c r="O3" s="102"/>
      <c r="P3" s="133" t="s">
        <v>57</v>
      </c>
      <c r="Q3" s="98"/>
      <c r="R3" s="98"/>
    </row>
    <row r="4" spans="1:18" ht="31.5" customHeight="1">
      <c r="A4" s="99"/>
      <c r="B4" s="99"/>
      <c r="C4" s="99"/>
      <c r="D4" s="103"/>
      <c r="E4" s="100"/>
      <c r="F4" s="100"/>
      <c r="G4" s="103"/>
      <c r="H4" s="100"/>
      <c r="I4" s="104"/>
      <c r="J4" s="103"/>
      <c r="K4" s="100"/>
      <c r="L4" s="104"/>
      <c r="M4" s="103"/>
      <c r="N4" s="100"/>
      <c r="O4" s="104"/>
      <c r="P4" s="103"/>
      <c r="Q4" s="100"/>
      <c r="R4" s="100"/>
    </row>
    <row r="5" spans="1:18" ht="31.5" customHeight="1">
      <c r="A5" s="99"/>
      <c r="B5" s="99"/>
      <c r="C5" s="99"/>
      <c r="D5" s="111" t="s">
        <v>2</v>
      </c>
      <c r="E5" s="172" t="s">
        <v>3</v>
      </c>
      <c r="F5" s="88" t="s">
        <v>4</v>
      </c>
      <c r="G5" s="111" t="s">
        <v>2</v>
      </c>
      <c r="H5" s="172" t="s">
        <v>3</v>
      </c>
      <c r="I5" s="88" t="s">
        <v>4</v>
      </c>
      <c r="J5" s="111" t="s">
        <v>2</v>
      </c>
      <c r="K5" s="172" t="s">
        <v>3</v>
      </c>
      <c r="L5" s="88" t="s">
        <v>4</v>
      </c>
      <c r="M5" s="111" t="s">
        <v>2</v>
      </c>
      <c r="N5" s="172" t="s">
        <v>3</v>
      </c>
      <c r="O5" s="88" t="s">
        <v>4</v>
      </c>
      <c r="P5" s="111" t="s">
        <v>2</v>
      </c>
      <c r="Q5" s="172" t="s">
        <v>3</v>
      </c>
      <c r="R5" s="133" t="s">
        <v>4</v>
      </c>
    </row>
    <row r="6" spans="1:18" ht="31.5" customHeight="1">
      <c r="A6" s="99"/>
      <c r="B6" s="99"/>
      <c r="C6" s="99"/>
      <c r="D6" s="106"/>
      <c r="E6" s="164"/>
      <c r="F6" s="89"/>
      <c r="G6" s="106"/>
      <c r="H6" s="164"/>
      <c r="I6" s="89"/>
      <c r="J6" s="106"/>
      <c r="K6" s="164"/>
      <c r="L6" s="89"/>
      <c r="M6" s="106"/>
      <c r="N6" s="164"/>
      <c r="O6" s="89"/>
      <c r="P6" s="106"/>
      <c r="Q6" s="164"/>
      <c r="R6" s="179"/>
    </row>
    <row r="7" spans="1:18" ht="31.5" customHeight="1">
      <c r="A7" s="100"/>
      <c r="B7" s="100"/>
      <c r="C7" s="100"/>
      <c r="D7" s="107"/>
      <c r="E7" s="165"/>
      <c r="F7" s="90"/>
      <c r="G7" s="107"/>
      <c r="H7" s="165"/>
      <c r="I7" s="90"/>
      <c r="J7" s="107"/>
      <c r="K7" s="165"/>
      <c r="L7" s="90"/>
      <c r="M7" s="107"/>
      <c r="N7" s="165"/>
      <c r="O7" s="90"/>
      <c r="P7" s="107"/>
      <c r="Q7" s="165"/>
      <c r="R7" s="103"/>
    </row>
    <row r="8" spans="1:18" ht="31.5" customHeight="1">
      <c r="A8" s="22"/>
      <c r="B8" s="22"/>
      <c r="C8" s="33"/>
      <c r="D8" s="29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spans="1:18" ht="39" customHeight="1">
      <c r="A9" s="66"/>
      <c r="B9" s="66" t="s">
        <v>112</v>
      </c>
      <c r="C9" s="67"/>
      <c r="D9" s="55">
        <v>43</v>
      </c>
      <c r="E9" s="50">
        <v>38</v>
      </c>
      <c r="F9" s="50">
        <v>5</v>
      </c>
      <c r="G9" s="50">
        <v>4</v>
      </c>
      <c r="H9" s="50">
        <v>4</v>
      </c>
      <c r="I9" s="50">
        <v>0</v>
      </c>
      <c r="J9" s="50">
        <v>19</v>
      </c>
      <c r="K9" s="50">
        <v>18</v>
      </c>
      <c r="L9" s="50">
        <v>1</v>
      </c>
      <c r="M9" s="50">
        <v>19</v>
      </c>
      <c r="N9" s="50">
        <v>15</v>
      </c>
      <c r="O9" s="50">
        <v>4</v>
      </c>
      <c r="P9" s="50">
        <v>1</v>
      </c>
      <c r="Q9" s="50">
        <v>1</v>
      </c>
      <c r="R9" s="50">
        <v>0</v>
      </c>
    </row>
    <row r="10" spans="1:18" ht="22.5" customHeight="1">
      <c r="A10" s="27"/>
      <c r="B10" s="27"/>
      <c r="C10" s="35"/>
      <c r="D10" s="55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spans="1:18" ht="39" customHeight="1">
      <c r="A11" s="66"/>
      <c r="B11" s="66" t="s">
        <v>110</v>
      </c>
      <c r="C11" s="67"/>
      <c r="D11" s="55">
        <f>SUM(E11:F11)</f>
        <v>60</v>
      </c>
      <c r="E11" s="50">
        <f>H11+K11+N11+Q11</f>
        <v>53</v>
      </c>
      <c r="F11" s="50">
        <f>I11+L11+O11+R11</f>
        <v>7</v>
      </c>
      <c r="G11" s="50">
        <f>SUM(H11:I11)</f>
        <v>4</v>
      </c>
      <c r="H11" s="50">
        <f t="shared" ref="H11:R11" si="0">SUM(H17:H35)</f>
        <v>3</v>
      </c>
      <c r="I11" s="50">
        <f t="shared" si="0"/>
        <v>1</v>
      </c>
      <c r="J11" s="50">
        <f>SUM(K11:L11)</f>
        <v>31</v>
      </c>
      <c r="K11" s="50">
        <f t="shared" si="0"/>
        <v>31</v>
      </c>
      <c r="L11" s="50">
        <f t="shared" si="0"/>
        <v>0</v>
      </c>
      <c r="M11" s="50">
        <f>SUM(N11:O11)</f>
        <v>16</v>
      </c>
      <c r="N11" s="50">
        <f t="shared" si="0"/>
        <v>12</v>
      </c>
      <c r="O11" s="50">
        <f t="shared" si="0"/>
        <v>4</v>
      </c>
      <c r="P11" s="50">
        <f>SUM(Q11:R11)</f>
        <v>9</v>
      </c>
      <c r="Q11" s="50">
        <f t="shared" si="0"/>
        <v>7</v>
      </c>
      <c r="R11" s="50">
        <f t="shared" si="0"/>
        <v>2</v>
      </c>
    </row>
    <row r="12" spans="1:18" ht="22.5" customHeight="1">
      <c r="A12" s="20"/>
      <c r="B12" s="20"/>
      <c r="C12" s="34"/>
      <c r="D12" s="55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spans="1:18" ht="39" customHeight="1">
      <c r="A13" s="20"/>
      <c r="B13" s="66" t="s">
        <v>84</v>
      </c>
      <c r="C13" s="34"/>
      <c r="D13" s="55">
        <f>SUM(E13:F13)</f>
        <v>0</v>
      </c>
      <c r="E13" s="50">
        <f t="shared" ref="E13:F15" si="1">H13+K13+N13+Q13</f>
        <v>0</v>
      </c>
      <c r="F13" s="50">
        <f t="shared" si="1"/>
        <v>0</v>
      </c>
      <c r="G13" s="50">
        <f>SUM(H13:I13)</f>
        <v>0</v>
      </c>
      <c r="H13" s="50">
        <v>0</v>
      </c>
      <c r="I13" s="50">
        <v>0</v>
      </c>
      <c r="J13" s="50">
        <f>SUM(K13:L13)</f>
        <v>0</v>
      </c>
      <c r="K13" s="50">
        <v>0</v>
      </c>
      <c r="L13" s="50">
        <v>0</v>
      </c>
      <c r="M13" s="50">
        <f>SUM(N13:O13)</f>
        <v>0</v>
      </c>
      <c r="N13" s="50">
        <v>0</v>
      </c>
      <c r="O13" s="50">
        <v>0</v>
      </c>
      <c r="P13" s="50">
        <f>SUM(Q13:R13)</f>
        <v>0</v>
      </c>
      <c r="Q13" s="50">
        <v>0</v>
      </c>
      <c r="R13" s="50">
        <v>0</v>
      </c>
    </row>
    <row r="14" spans="1:18" ht="39" customHeight="1">
      <c r="A14" s="20"/>
      <c r="B14" s="66" t="s">
        <v>85</v>
      </c>
      <c r="C14" s="34"/>
      <c r="D14" s="55">
        <f>SUM(E14:F14)</f>
        <v>60</v>
      </c>
      <c r="E14" s="50">
        <f t="shared" si="1"/>
        <v>53</v>
      </c>
      <c r="F14" s="50">
        <f t="shared" si="1"/>
        <v>7</v>
      </c>
      <c r="G14" s="50">
        <f>SUM(H14:I14)</f>
        <v>4</v>
      </c>
      <c r="H14" s="50">
        <f>H11-H13-H15</f>
        <v>3</v>
      </c>
      <c r="I14" s="50">
        <f>I11-I13-I15</f>
        <v>1</v>
      </c>
      <c r="J14" s="50">
        <f>SUM(K14:L14)</f>
        <v>31</v>
      </c>
      <c r="K14" s="50">
        <f>K11-K13-K15</f>
        <v>31</v>
      </c>
      <c r="L14" s="50">
        <f>L11-L13-L15</f>
        <v>0</v>
      </c>
      <c r="M14" s="50">
        <f>SUM(N14:O14)</f>
        <v>16</v>
      </c>
      <c r="N14" s="50">
        <f>N11-N13-N15</f>
        <v>12</v>
      </c>
      <c r="O14" s="50">
        <f>O11-O13-O15</f>
        <v>4</v>
      </c>
      <c r="P14" s="50">
        <f>SUM(Q14:R14)</f>
        <v>9</v>
      </c>
      <c r="Q14" s="50">
        <f>Q11-Q13-Q15</f>
        <v>7</v>
      </c>
      <c r="R14" s="50">
        <f>R11-R13-R15</f>
        <v>2</v>
      </c>
    </row>
    <row r="15" spans="1:18" ht="39" customHeight="1">
      <c r="A15" s="20"/>
      <c r="B15" s="66" t="s">
        <v>86</v>
      </c>
      <c r="C15" s="34"/>
      <c r="D15" s="55">
        <f>SUM(E15:F15)</f>
        <v>0</v>
      </c>
      <c r="E15" s="50">
        <f t="shared" si="1"/>
        <v>0</v>
      </c>
      <c r="F15" s="50">
        <f t="shared" si="1"/>
        <v>0</v>
      </c>
      <c r="G15" s="50">
        <f>SUM(H15:I15)</f>
        <v>0</v>
      </c>
      <c r="H15" s="50">
        <v>0</v>
      </c>
      <c r="I15" s="50">
        <v>0</v>
      </c>
      <c r="J15" s="50">
        <f>SUM(K15:L15)</f>
        <v>0</v>
      </c>
      <c r="K15" s="50">
        <v>0</v>
      </c>
      <c r="L15" s="50">
        <v>0</v>
      </c>
      <c r="M15" s="50">
        <f>SUM(N15:O15)</f>
        <v>0</v>
      </c>
      <c r="N15" s="50">
        <v>0</v>
      </c>
      <c r="O15" s="50">
        <v>0</v>
      </c>
      <c r="P15" s="50">
        <f>SUM(Q15:R15)</f>
        <v>0</v>
      </c>
      <c r="Q15" s="50">
        <v>0</v>
      </c>
      <c r="R15" s="50">
        <v>0</v>
      </c>
    </row>
    <row r="16" spans="1:18" ht="22.5" customHeight="1">
      <c r="A16" s="32"/>
      <c r="B16" s="32"/>
      <c r="C16" s="36"/>
      <c r="D16" s="55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</row>
    <row r="17" spans="1:18" ht="45" customHeight="1">
      <c r="A17" s="44"/>
      <c r="B17" s="22" t="s">
        <v>39</v>
      </c>
      <c r="C17" s="37"/>
      <c r="D17" s="55">
        <f t="shared" ref="D17:D30" si="2">SUM(E17:F17)</f>
        <v>21</v>
      </c>
      <c r="E17" s="50">
        <f t="shared" ref="E17:E30" si="3">H17+K17+N17+Q17</f>
        <v>21</v>
      </c>
      <c r="F17" s="50">
        <f t="shared" ref="F17:F30" si="4">I17+L17+O17+R17</f>
        <v>0</v>
      </c>
      <c r="G17" s="50">
        <f t="shared" ref="G17:G35" si="5">H17+I17</f>
        <v>1</v>
      </c>
      <c r="H17" s="50">
        <v>1</v>
      </c>
      <c r="I17" s="50">
        <v>0</v>
      </c>
      <c r="J17" s="50">
        <f t="shared" ref="J17:J30" si="6">SUM(K17:L17)</f>
        <v>16</v>
      </c>
      <c r="K17" s="50">
        <v>16</v>
      </c>
      <c r="L17" s="50">
        <v>0</v>
      </c>
      <c r="M17" s="50">
        <f t="shared" ref="M17:M30" si="7">SUM(N17:O17)</f>
        <v>1</v>
      </c>
      <c r="N17" s="50">
        <v>1</v>
      </c>
      <c r="O17" s="50">
        <v>0</v>
      </c>
      <c r="P17" s="50">
        <f t="shared" ref="P17:P30" si="8">SUM(Q17:R17)</f>
        <v>3</v>
      </c>
      <c r="Q17" s="50">
        <v>3</v>
      </c>
      <c r="R17" s="50">
        <v>0</v>
      </c>
    </row>
    <row r="18" spans="1:18" ht="45" customHeight="1">
      <c r="A18" s="45"/>
      <c r="B18" s="27" t="s">
        <v>40</v>
      </c>
      <c r="C18" s="38"/>
      <c r="D18" s="55">
        <f t="shared" si="2"/>
        <v>9</v>
      </c>
      <c r="E18" s="50">
        <f t="shared" si="3"/>
        <v>7</v>
      </c>
      <c r="F18" s="50">
        <f t="shared" si="4"/>
        <v>2</v>
      </c>
      <c r="G18" s="50">
        <f t="shared" si="5"/>
        <v>0</v>
      </c>
      <c r="H18" s="50">
        <v>0</v>
      </c>
      <c r="I18" s="50">
        <v>0</v>
      </c>
      <c r="J18" s="50">
        <f t="shared" si="6"/>
        <v>1</v>
      </c>
      <c r="K18" s="50">
        <v>1</v>
      </c>
      <c r="L18" s="50">
        <v>0</v>
      </c>
      <c r="M18" s="50">
        <f t="shared" si="7"/>
        <v>3</v>
      </c>
      <c r="N18" s="50">
        <v>3</v>
      </c>
      <c r="O18" s="50">
        <v>0</v>
      </c>
      <c r="P18" s="50">
        <f t="shared" si="8"/>
        <v>5</v>
      </c>
      <c r="Q18" s="50">
        <v>3</v>
      </c>
      <c r="R18" s="50">
        <v>2</v>
      </c>
    </row>
    <row r="19" spans="1:18" ht="45" customHeight="1">
      <c r="A19" s="45"/>
      <c r="B19" s="27" t="s">
        <v>41</v>
      </c>
      <c r="C19" s="38"/>
      <c r="D19" s="55">
        <f t="shared" si="2"/>
        <v>5</v>
      </c>
      <c r="E19" s="50">
        <f t="shared" si="3"/>
        <v>4</v>
      </c>
      <c r="F19" s="50">
        <f t="shared" si="4"/>
        <v>1</v>
      </c>
      <c r="G19" s="50">
        <f t="shared" si="5"/>
        <v>0</v>
      </c>
      <c r="H19" s="50">
        <v>0</v>
      </c>
      <c r="I19" s="50">
        <v>0</v>
      </c>
      <c r="J19" s="50">
        <f t="shared" si="6"/>
        <v>4</v>
      </c>
      <c r="K19" s="50">
        <v>4</v>
      </c>
      <c r="L19" s="50">
        <v>0</v>
      </c>
      <c r="M19" s="50">
        <f t="shared" si="7"/>
        <v>1</v>
      </c>
      <c r="N19" s="50">
        <v>0</v>
      </c>
      <c r="O19" s="50">
        <v>1</v>
      </c>
      <c r="P19" s="50">
        <f t="shared" si="8"/>
        <v>0</v>
      </c>
      <c r="Q19" s="50">
        <v>0</v>
      </c>
      <c r="R19" s="50">
        <v>0</v>
      </c>
    </row>
    <row r="20" spans="1:18" ht="45" customHeight="1">
      <c r="A20" s="45"/>
      <c r="B20" s="27" t="s">
        <v>42</v>
      </c>
      <c r="C20" s="38"/>
      <c r="D20" s="55">
        <f t="shared" si="2"/>
        <v>4</v>
      </c>
      <c r="E20" s="50">
        <f t="shared" si="3"/>
        <v>2</v>
      </c>
      <c r="F20" s="50">
        <f t="shared" si="4"/>
        <v>2</v>
      </c>
      <c r="G20" s="50">
        <f t="shared" si="5"/>
        <v>0</v>
      </c>
      <c r="H20" s="50">
        <v>0</v>
      </c>
      <c r="I20" s="50">
        <v>0</v>
      </c>
      <c r="J20" s="50">
        <f t="shared" si="6"/>
        <v>0</v>
      </c>
      <c r="K20" s="50">
        <v>0</v>
      </c>
      <c r="L20" s="50">
        <v>0</v>
      </c>
      <c r="M20" s="50">
        <f t="shared" si="7"/>
        <v>3</v>
      </c>
      <c r="N20" s="50">
        <v>1</v>
      </c>
      <c r="O20" s="50">
        <v>2</v>
      </c>
      <c r="P20" s="50">
        <f t="shared" si="8"/>
        <v>1</v>
      </c>
      <c r="Q20" s="50">
        <v>1</v>
      </c>
      <c r="R20" s="50">
        <v>0</v>
      </c>
    </row>
    <row r="21" spans="1:18" ht="45" customHeight="1">
      <c r="A21" s="45"/>
      <c r="B21" s="27" t="s">
        <v>43</v>
      </c>
      <c r="C21" s="38"/>
      <c r="D21" s="55">
        <f t="shared" si="2"/>
        <v>3</v>
      </c>
      <c r="E21" s="50">
        <f t="shared" si="3"/>
        <v>2</v>
      </c>
      <c r="F21" s="50">
        <f t="shared" si="4"/>
        <v>1</v>
      </c>
      <c r="G21" s="50">
        <f t="shared" si="5"/>
        <v>2</v>
      </c>
      <c r="H21" s="50">
        <v>1</v>
      </c>
      <c r="I21" s="50">
        <v>1</v>
      </c>
      <c r="J21" s="50">
        <f t="shared" si="6"/>
        <v>1</v>
      </c>
      <c r="K21" s="50">
        <v>1</v>
      </c>
      <c r="L21" s="50">
        <v>0</v>
      </c>
      <c r="M21" s="50">
        <f t="shared" si="7"/>
        <v>0</v>
      </c>
      <c r="N21" s="50">
        <v>0</v>
      </c>
      <c r="O21" s="50">
        <v>0</v>
      </c>
      <c r="P21" s="50">
        <f t="shared" si="8"/>
        <v>0</v>
      </c>
      <c r="Q21" s="50">
        <v>0</v>
      </c>
      <c r="R21" s="50">
        <v>0</v>
      </c>
    </row>
    <row r="22" spans="1:18" ht="45" customHeight="1">
      <c r="A22" s="45"/>
      <c r="B22" s="27" t="s">
        <v>44</v>
      </c>
      <c r="C22" s="35"/>
      <c r="D22" s="55">
        <f t="shared" si="2"/>
        <v>3</v>
      </c>
      <c r="E22" s="50">
        <f t="shared" si="3"/>
        <v>3</v>
      </c>
      <c r="F22" s="50">
        <f t="shared" si="4"/>
        <v>0</v>
      </c>
      <c r="G22" s="50">
        <f t="shared" si="5"/>
        <v>1</v>
      </c>
      <c r="H22" s="50">
        <v>1</v>
      </c>
      <c r="I22" s="50">
        <v>0</v>
      </c>
      <c r="J22" s="50">
        <f t="shared" si="6"/>
        <v>2</v>
      </c>
      <c r="K22" s="50">
        <v>2</v>
      </c>
      <c r="L22" s="50">
        <v>0</v>
      </c>
      <c r="M22" s="50">
        <f t="shared" si="7"/>
        <v>0</v>
      </c>
      <c r="N22" s="50">
        <v>0</v>
      </c>
      <c r="O22" s="50">
        <v>0</v>
      </c>
      <c r="P22" s="50">
        <f t="shared" si="8"/>
        <v>0</v>
      </c>
      <c r="Q22" s="50">
        <v>0</v>
      </c>
      <c r="R22" s="50">
        <v>0</v>
      </c>
    </row>
    <row r="23" spans="1:18" ht="45" customHeight="1">
      <c r="A23" s="27"/>
      <c r="B23" s="27" t="s">
        <v>45</v>
      </c>
      <c r="C23" s="39"/>
      <c r="D23" s="55">
        <f t="shared" si="2"/>
        <v>0</v>
      </c>
      <c r="E23" s="50">
        <f t="shared" si="3"/>
        <v>0</v>
      </c>
      <c r="F23" s="50">
        <f t="shared" si="4"/>
        <v>0</v>
      </c>
      <c r="G23" s="50">
        <f t="shared" si="5"/>
        <v>0</v>
      </c>
      <c r="H23" s="50">
        <v>0</v>
      </c>
      <c r="I23" s="50">
        <v>0</v>
      </c>
      <c r="J23" s="50">
        <f t="shared" si="6"/>
        <v>0</v>
      </c>
      <c r="K23" s="50">
        <v>0</v>
      </c>
      <c r="L23" s="50">
        <v>0</v>
      </c>
      <c r="M23" s="50">
        <f t="shared" si="7"/>
        <v>0</v>
      </c>
      <c r="N23" s="50">
        <v>0</v>
      </c>
      <c r="O23" s="50">
        <v>0</v>
      </c>
      <c r="P23" s="50">
        <f t="shared" si="8"/>
        <v>0</v>
      </c>
      <c r="Q23" s="50">
        <v>0</v>
      </c>
      <c r="R23" s="50">
        <v>0</v>
      </c>
    </row>
    <row r="24" spans="1:18" ht="45" customHeight="1">
      <c r="A24" s="27"/>
      <c r="B24" s="27" t="s">
        <v>46</v>
      </c>
      <c r="C24" s="39"/>
      <c r="D24" s="55">
        <f t="shared" si="2"/>
        <v>0</v>
      </c>
      <c r="E24" s="50">
        <f t="shared" si="3"/>
        <v>0</v>
      </c>
      <c r="F24" s="50">
        <f t="shared" si="4"/>
        <v>0</v>
      </c>
      <c r="G24" s="50">
        <f t="shared" si="5"/>
        <v>0</v>
      </c>
      <c r="H24" s="50">
        <v>0</v>
      </c>
      <c r="I24" s="50">
        <v>0</v>
      </c>
      <c r="J24" s="50">
        <f t="shared" si="6"/>
        <v>0</v>
      </c>
      <c r="K24" s="50">
        <v>0</v>
      </c>
      <c r="L24" s="50">
        <v>0</v>
      </c>
      <c r="M24" s="50">
        <f t="shared" si="7"/>
        <v>0</v>
      </c>
      <c r="N24" s="50">
        <v>0</v>
      </c>
      <c r="O24" s="50">
        <v>0</v>
      </c>
      <c r="P24" s="50">
        <f t="shared" si="8"/>
        <v>0</v>
      </c>
      <c r="Q24" s="50">
        <v>0</v>
      </c>
      <c r="R24" s="50">
        <v>0</v>
      </c>
    </row>
    <row r="25" spans="1:18" ht="45" customHeight="1">
      <c r="A25" s="27"/>
      <c r="B25" s="27" t="s">
        <v>47</v>
      </c>
      <c r="C25" s="38"/>
      <c r="D25" s="55">
        <f t="shared" si="2"/>
        <v>0</v>
      </c>
      <c r="E25" s="50">
        <f t="shared" si="3"/>
        <v>0</v>
      </c>
      <c r="F25" s="50">
        <f t="shared" si="4"/>
        <v>0</v>
      </c>
      <c r="G25" s="50">
        <f t="shared" si="5"/>
        <v>0</v>
      </c>
      <c r="H25" s="50">
        <v>0</v>
      </c>
      <c r="I25" s="50">
        <v>0</v>
      </c>
      <c r="J25" s="50">
        <f t="shared" si="6"/>
        <v>0</v>
      </c>
      <c r="K25" s="50">
        <v>0</v>
      </c>
      <c r="L25" s="50">
        <v>0</v>
      </c>
      <c r="M25" s="50">
        <f t="shared" si="7"/>
        <v>0</v>
      </c>
      <c r="N25" s="50">
        <v>0</v>
      </c>
      <c r="O25" s="50">
        <v>0</v>
      </c>
      <c r="P25" s="50">
        <f t="shared" si="8"/>
        <v>0</v>
      </c>
      <c r="Q25" s="50">
        <v>0</v>
      </c>
      <c r="R25" s="50">
        <v>0</v>
      </c>
    </row>
    <row r="26" spans="1:18" ht="45" customHeight="1">
      <c r="A26" s="45"/>
      <c r="B26" s="27" t="s">
        <v>48</v>
      </c>
      <c r="C26" s="38"/>
      <c r="D26" s="55">
        <f t="shared" si="2"/>
        <v>0</v>
      </c>
      <c r="E26" s="50">
        <f t="shared" si="3"/>
        <v>0</v>
      </c>
      <c r="F26" s="50">
        <f t="shared" si="4"/>
        <v>0</v>
      </c>
      <c r="G26" s="50">
        <f t="shared" si="5"/>
        <v>0</v>
      </c>
      <c r="H26" s="50">
        <v>0</v>
      </c>
      <c r="I26" s="50">
        <v>0</v>
      </c>
      <c r="J26" s="50">
        <f t="shared" si="6"/>
        <v>0</v>
      </c>
      <c r="K26" s="50">
        <v>0</v>
      </c>
      <c r="L26" s="50">
        <v>0</v>
      </c>
      <c r="M26" s="50">
        <f t="shared" si="7"/>
        <v>0</v>
      </c>
      <c r="N26" s="50">
        <v>0</v>
      </c>
      <c r="O26" s="50">
        <v>0</v>
      </c>
      <c r="P26" s="50">
        <f t="shared" si="8"/>
        <v>0</v>
      </c>
      <c r="Q26" s="50">
        <v>0</v>
      </c>
      <c r="R26" s="50">
        <v>0</v>
      </c>
    </row>
    <row r="27" spans="1:18" ht="45" customHeight="1">
      <c r="A27" s="45"/>
      <c r="B27" s="27" t="s">
        <v>49</v>
      </c>
      <c r="C27" s="38"/>
      <c r="D27" s="55">
        <f t="shared" si="2"/>
        <v>8</v>
      </c>
      <c r="E27" s="50">
        <f t="shared" si="3"/>
        <v>7</v>
      </c>
      <c r="F27" s="50">
        <f t="shared" si="4"/>
        <v>1</v>
      </c>
      <c r="G27" s="50">
        <f t="shared" si="5"/>
        <v>0</v>
      </c>
      <c r="H27" s="50">
        <v>0</v>
      </c>
      <c r="I27" s="50">
        <v>0</v>
      </c>
      <c r="J27" s="50">
        <f t="shared" si="6"/>
        <v>3</v>
      </c>
      <c r="K27" s="50">
        <v>3</v>
      </c>
      <c r="L27" s="50">
        <v>0</v>
      </c>
      <c r="M27" s="50">
        <f t="shared" si="7"/>
        <v>5</v>
      </c>
      <c r="N27" s="50">
        <v>4</v>
      </c>
      <c r="O27" s="50">
        <v>1</v>
      </c>
      <c r="P27" s="50">
        <f t="shared" si="8"/>
        <v>0</v>
      </c>
      <c r="Q27" s="50">
        <v>0</v>
      </c>
      <c r="R27" s="50">
        <v>0</v>
      </c>
    </row>
    <row r="28" spans="1:18" ht="45" customHeight="1">
      <c r="A28" s="45"/>
      <c r="B28" s="27" t="s">
        <v>50</v>
      </c>
      <c r="C28" s="38"/>
      <c r="D28" s="55">
        <f t="shared" si="2"/>
        <v>0</v>
      </c>
      <c r="E28" s="50">
        <f t="shared" si="3"/>
        <v>0</v>
      </c>
      <c r="F28" s="50">
        <f t="shared" si="4"/>
        <v>0</v>
      </c>
      <c r="G28" s="50">
        <f t="shared" si="5"/>
        <v>0</v>
      </c>
      <c r="H28" s="50">
        <v>0</v>
      </c>
      <c r="I28" s="50">
        <v>0</v>
      </c>
      <c r="J28" s="50">
        <f t="shared" si="6"/>
        <v>0</v>
      </c>
      <c r="K28" s="50">
        <v>0</v>
      </c>
      <c r="L28" s="50">
        <v>0</v>
      </c>
      <c r="M28" s="50">
        <f t="shared" si="7"/>
        <v>0</v>
      </c>
      <c r="N28" s="50">
        <v>0</v>
      </c>
      <c r="O28" s="50">
        <v>0</v>
      </c>
      <c r="P28" s="50">
        <f t="shared" si="8"/>
        <v>0</v>
      </c>
      <c r="Q28" s="50">
        <v>0</v>
      </c>
      <c r="R28" s="50">
        <v>0</v>
      </c>
    </row>
    <row r="29" spans="1:18" ht="45" customHeight="1">
      <c r="A29" s="45"/>
      <c r="B29" s="27" t="s">
        <v>51</v>
      </c>
      <c r="C29" s="38"/>
      <c r="D29" s="55">
        <f t="shared" si="2"/>
        <v>4</v>
      </c>
      <c r="E29" s="50">
        <f t="shared" si="3"/>
        <v>4</v>
      </c>
      <c r="F29" s="50">
        <f t="shared" si="4"/>
        <v>0</v>
      </c>
      <c r="G29" s="50">
        <f t="shared" si="5"/>
        <v>0</v>
      </c>
      <c r="H29" s="50">
        <v>0</v>
      </c>
      <c r="I29" s="50">
        <v>0</v>
      </c>
      <c r="J29" s="50">
        <f t="shared" si="6"/>
        <v>3</v>
      </c>
      <c r="K29" s="50">
        <v>3</v>
      </c>
      <c r="L29" s="50">
        <v>0</v>
      </c>
      <c r="M29" s="50">
        <f t="shared" si="7"/>
        <v>1</v>
      </c>
      <c r="N29" s="50">
        <v>1</v>
      </c>
      <c r="O29" s="50">
        <v>0</v>
      </c>
      <c r="P29" s="50">
        <f t="shared" si="8"/>
        <v>0</v>
      </c>
      <c r="Q29" s="50">
        <v>0</v>
      </c>
      <c r="R29" s="50">
        <v>0</v>
      </c>
    </row>
    <row r="30" spans="1:18" ht="45" customHeight="1">
      <c r="A30" s="45"/>
      <c r="B30" s="27" t="s">
        <v>52</v>
      </c>
      <c r="C30" s="38"/>
      <c r="D30" s="55">
        <f t="shared" si="2"/>
        <v>0</v>
      </c>
      <c r="E30" s="50">
        <f t="shared" si="3"/>
        <v>0</v>
      </c>
      <c r="F30" s="50">
        <f t="shared" si="4"/>
        <v>0</v>
      </c>
      <c r="G30" s="50">
        <f t="shared" si="5"/>
        <v>0</v>
      </c>
      <c r="H30" s="50">
        <v>0</v>
      </c>
      <c r="I30" s="50">
        <v>0</v>
      </c>
      <c r="J30" s="50">
        <f t="shared" si="6"/>
        <v>0</v>
      </c>
      <c r="K30" s="50">
        <v>0</v>
      </c>
      <c r="L30" s="50">
        <v>0</v>
      </c>
      <c r="M30" s="50">
        <f t="shared" si="7"/>
        <v>0</v>
      </c>
      <c r="N30" s="50">
        <v>0</v>
      </c>
      <c r="O30" s="50">
        <v>0</v>
      </c>
      <c r="P30" s="50">
        <f t="shared" si="8"/>
        <v>0</v>
      </c>
      <c r="Q30" s="50">
        <v>0</v>
      </c>
      <c r="R30" s="50">
        <v>0</v>
      </c>
    </row>
    <row r="31" spans="1:18" ht="22.5" customHeight="1">
      <c r="A31" s="45"/>
      <c r="B31" s="27"/>
      <c r="C31" s="38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</row>
    <row r="32" spans="1:18" ht="45" customHeight="1">
      <c r="A32" s="23"/>
      <c r="B32" s="22" t="s">
        <v>53</v>
      </c>
      <c r="C32" s="43"/>
      <c r="D32" s="50">
        <f>SUM(E32:F32)</f>
        <v>0</v>
      </c>
      <c r="E32" s="50">
        <f t="shared" ref="E32:F35" si="9">H32+K32+N32+Q32</f>
        <v>0</v>
      </c>
      <c r="F32" s="50">
        <f t="shared" si="9"/>
        <v>0</v>
      </c>
      <c r="G32" s="50">
        <f t="shared" si="5"/>
        <v>0</v>
      </c>
      <c r="H32" s="50">
        <v>0</v>
      </c>
      <c r="I32" s="50">
        <v>0</v>
      </c>
      <c r="J32" s="50">
        <f>SUM(K32:L32)</f>
        <v>0</v>
      </c>
      <c r="K32" s="50">
        <v>0</v>
      </c>
      <c r="L32" s="50">
        <v>0</v>
      </c>
      <c r="M32" s="50">
        <f>SUM(N32:O32)</f>
        <v>0</v>
      </c>
      <c r="N32" s="50">
        <v>0</v>
      </c>
      <c r="O32" s="50">
        <v>0</v>
      </c>
      <c r="P32" s="50">
        <f>SUM(Q32:R32)</f>
        <v>0</v>
      </c>
      <c r="Q32" s="50">
        <v>0</v>
      </c>
      <c r="R32" s="50">
        <v>0</v>
      </c>
    </row>
    <row r="33" spans="1:18" ht="45" customHeight="1">
      <c r="A33" s="25"/>
      <c r="B33" s="27" t="s">
        <v>54</v>
      </c>
      <c r="C33" s="40"/>
      <c r="D33" s="50">
        <f>SUM(E33:F33)</f>
        <v>2</v>
      </c>
      <c r="E33" s="50">
        <f t="shared" si="9"/>
        <v>2</v>
      </c>
      <c r="F33" s="50">
        <f t="shared" si="9"/>
        <v>0</v>
      </c>
      <c r="G33" s="50">
        <f t="shared" si="5"/>
        <v>0</v>
      </c>
      <c r="H33" s="50">
        <v>0</v>
      </c>
      <c r="I33" s="50">
        <v>0</v>
      </c>
      <c r="J33" s="50">
        <f>SUM(K33:L33)</f>
        <v>1</v>
      </c>
      <c r="K33" s="50">
        <v>1</v>
      </c>
      <c r="L33" s="50">
        <v>0</v>
      </c>
      <c r="M33" s="50">
        <f>SUM(N33:O33)</f>
        <v>1</v>
      </c>
      <c r="N33" s="50">
        <v>1</v>
      </c>
      <c r="O33" s="50">
        <v>0</v>
      </c>
      <c r="P33" s="50">
        <f>SUM(Q33:R33)</f>
        <v>0</v>
      </c>
      <c r="Q33" s="50">
        <v>0</v>
      </c>
      <c r="R33" s="50">
        <v>0</v>
      </c>
    </row>
    <row r="34" spans="1:18" ht="45" customHeight="1">
      <c r="A34" s="25"/>
      <c r="B34" s="27" t="s">
        <v>55</v>
      </c>
      <c r="C34" s="40"/>
      <c r="D34" s="50">
        <f>SUM(E34:F34)</f>
        <v>0</v>
      </c>
      <c r="E34" s="50">
        <f t="shared" si="9"/>
        <v>0</v>
      </c>
      <c r="F34" s="50">
        <f t="shared" si="9"/>
        <v>0</v>
      </c>
      <c r="G34" s="50">
        <f t="shared" si="5"/>
        <v>0</v>
      </c>
      <c r="H34" s="50">
        <v>0</v>
      </c>
      <c r="I34" s="50">
        <v>0</v>
      </c>
      <c r="J34" s="50">
        <f>SUM(K34:L34)</f>
        <v>0</v>
      </c>
      <c r="K34" s="50">
        <v>0</v>
      </c>
      <c r="L34" s="50">
        <v>0</v>
      </c>
      <c r="M34" s="50">
        <f>SUM(N34:O34)</f>
        <v>0</v>
      </c>
      <c r="N34" s="50">
        <v>0</v>
      </c>
      <c r="O34" s="50">
        <v>0</v>
      </c>
      <c r="P34" s="50">
        <f>SUM(Q34:R34)</f>
        <v>0</v>
      </c>
      <c r="Q34" s="50">
        <v>0</v>
      </c>
      <c r="R34" s="50">
        <v>0</v>
      </c>
    </row>
    <row r="35" spans="1:18" ht="45" customHeight="1">
      <c r="A35" s="28"/>
      <c r="B35" s="32" t="s">
        <v>56</v>
      </c>
      <c r="C35" s="41"/>
      <c r="D35" s="53">
        <f>SUM(E35:F35)</f>
        <v>1</v>
      </c>
      <c r="E35" s="53">
        <f t="shared" si="9"/>
        <v>1</v>
      </c>
      <c r="F35" s="53">
        <f t="shared" si="9"/>
        <v>0</v>
      </c>
      <c r="G35" s="53">
        <f t="shared" si="5"/>
        <v>0</v>
      </c>
      <c r="H35" s="53">
        <v>0</v>
      </c>
      <c r="I35" s="53">
        <v>0</v>
      </c>
      <c r="J35" s="53">
        <f>SUM(K35:L35)</f>
        <v>0</v>
      </c>
      <c r="K35" s="53">
        <v>0</v>
      </c>
      <c r="L35" s="53">
        <v>0</v>
      </c>
      <c r="M35" s="53">
        <f>SUM(N35:O35)</f>
        <v>1</v>
      </c>
      <c r="N35" s="53">
        <v>1</v>
      </c>
      <c r="O35" s="53">
        <v>0</v>
      </c>
      <c r="P35" s="53">
        <f>SUM(Q35:R35)</f>
        <v>0</v>
      </c>
      <c r="Q35" s="53">
        <v>0</v>
      </c>
      <c r="R35" s="53">
        <v>0</v>
      </c>
    </row>
  </sheetData>
  <mergeCells count="21">
    <mergeCell ref="I5:I7"/>
    <mergeCell ref="K5:K7"/>
    <mergeCell ref="J5:J7"/>
    <mergeCell ref="A3:C7"/>
    <mergeCell ref="D5:D7"/>
    <mergeCell ref="E5:E7"/>
    <mergeCell ref="F5:F7"/>
    <mergeCell ref="G5:G7"/>
    <mergeCell ref="D3:F4"/>
    <mergeCell ref="G3:I4"/>
    <mergeCell ref="H5:H7"/>
    <mergeCell ref="Q5:Q7"/>
    <mergeCell ref="L5:L7"/>
    <mergeCell ref="N5:N7"/>
    <mergeCell ref="P3:R4"/>
    <mergeCell ref="R5:R7"/>
    <mergeCell ref="M3:O4"/>
    <mergeCell ref="J3:L4"/>
    <mergeCell ref="P5:P7"/>
    <mergeCell ref="O5:O7"/>
    <mergeCell ref="M5:M7"/>
  </mergeCells>
  <phoneticPr fontId="1"/>
  <printOptions gridLinesSet="0"/>
  <pageMargins left="0.78740157480314965" right="0.59055118110236227" top="0.98425196850393704" bottom="0.94488188976377963" header="0.31496062992125984" footer="0.31496062992125984"/>
  <pageSetup paperSize="9" scale="55" orientation="portrait" r:id="rId1"/>
  <headerFooter alignWithMargins="0"/>
  <ignoredErrors>
    <ignoredError sqref="G11 J11 M11 P11 J14 M14 P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第41表</vt:lpstr>
      <vt:lpstr>第42表</vt:lpstr>
      <vt:lpstr>第43表</vt:lpstr>
      <vt:lpstr>第44表</vt:lpstr>
      <vt:lpstr>第45表</vt:lpstr>
      <vt:lpstr>\P</vt:lpstr>
      <vt:lpstr>第41表!Print_Area</vt:lpstr>
      <vt:lpstr>第42表!Print_Area</vt:lpstr>
      <vt:lpstr>第43表!Print_Area</vt:lpstr>
      <vt:lpstr>第44表!Print_Area</vt:lpstr>
      <vt:lpstr>第45表!Print_Area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紀洋</dc:creator>
  <cp:lastModifiedBy>oitapref</cp:lastModifiedBy>
  <cp:lastPrinted>2014-09-04T05:50:40Z</cp:lastPrinted>
  <dcterms:created xsi:type="dcterms:W3CDTF">2013-08-22T00:00:57Z</dcterms:created>
  <dcterms:modified xsi:type="dcterms:W3CDTF">2016-02-19T06:07:22Z</dcterms:modified>
</cp:coreProperties>
</file>